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0" yWindow="330" windowWidth="13515" windowHeight="9390" tabRatio="681"/>
  </bookViews>
  <sheets>
    <sheet name="Прайс общий  " sheetId="11" r:id="rId1"/>
    <sheet name="архив" sheetId="13" state="hidden" r:id="rId2"/>
    <sheet name="Лист1" sheetId="12" r:id="rId3"/>
  </sheets>
  <externalReferences>
    <externalReference r:id="rId4"/>
  </externalReferences>
  <definedNames>
    <definedName name="_xlnm._FilterDatabase" localSheetId="1" hidden="1">архив!$A$1:$A$223</definedName>
    <definedName name="_xlnm._FilterDatabase" localSheetId="0" hidden="1">'Прайс общий  '!$A$1:$A$277</definedName>
    <definedName name="_xlnm.Print_Titles" localSheetId="1">архив!$1:$2</definedName>
    <definedName name="_xlnm.Print_Titles" localSheetId="0">'Прайс общий  '!$1:$2</definedName>
  </definedNames>
  <calcPr calcId="145621" refMode="R1C1"/>
</workbook>
</file>

<file path=xl/calcChain.xml><?xml version="1.0" encoding="utf-8"?>
<calcChain xmlns="http://schemas.openxmlformats.org/spreadsheetml/2006/main">
  <c r="F106" i="11" l="1"/>
  <c r="F105" i="11"/>
  <c r="G105" i="11" s="1"/>
  <c r="H104" i="11" s="1"/>
  <c r="D105" i="11"/>
  <c r="G104" i="11"/>
  <c r="E104" i="11"/>
  <c r="F103" i="11"/>
  <c r="F102" i="11"/>
  <c r="G102" i="11" s="1"/>
  <c r="D102" i="11"/>
  <c r="E101" i="11" s="1"/>
  <c r="G101" i="11"/>
  <c r="F100" i="11"/>
  <c r="F99" i="11"/>
  <c r="G99" i="11" s="1"/>
  <c r="D99" i="11"/>
  <c r="E98" i="11" s="1"/>
  <c r="G98" i="11"/>
  <c r="F97" i="11"/>
  <c r="F96" i="11"/>
  <c r="G96" i="11" s="1"/>
  <c r="H95" i="11" s="1"/>
  <c r="D96" i="11"/>
  <c r="G95" i="11"/>
  <c r="E95" i="11"/>
  <c r="H98" i="11" l="1"/>
  <c r="H101" i="11"/>
  <c r="N102" i="13"/>
  <c r="M102" i="13"/>
  <c r="K102" i="13"/>
  <c r="J102" i="13"/>
  <c r="H102" i="13"/>
  <c r="Q102" i="13" s="1"/>
  <c r="G102" i="13"/>
  <c r="P102" i="13" s="1"/>
  <c r="C101" i="13"/>
  <c r="L101" i="13" s="1"/>
  <c r="L100" i="13"/>
  <c r="I100" i="13"/>
  <c r="F100" i="13"/>
  <c r="O100" i="13" s="1"/>
  <c r="M99" i="13"/>
  <c r="J99" i="13"/>
  <c r="G99" i="13"/>
  <c r="E99" i="13"/>
  <c r="C98" i="13"/>
  <c r="F98" i="13" s="1"/>
  <c r="O98" i="13" s="1"/>
  <c r="L97" i="13"/>
  <c r="I97" i="13"/>
  <c r="F97" i="13"/>
  <c r="O97" i="13" s="1"/>
  <c r="M96" i="13"/>
  <c r="J96" i="13"/>
  <c r="G96" i="13"/>
  <c r="P96" i="13" s="1"/>
  <c r="E96" i="13"/>
  <c r="N74" i="13"/>
  <c r="M74" i="13"/>
  <c r="K74" i="13"/>
  <c r="J74" i="13"/>
  <c r="H74" i="13"/>
  <c r="Q74" i="13" s="1"/>
  <c r="G74" i="13"/>
  <c r="P74" i="13" s="1"/>
  <c r="C73" i="13"/>
  <c r="L73" i="13" s="1"/>
  <c r="L72" i="13"/>
  <c r="I72" i="13"/>
  <c r="F72" i="13"/>
  <c r="O72" i="13" s="1"/>
  <c r="M71" i="13"/>
  <c r="J71" i="13"/>
  <c r="G71" i="13"/>
  <c r="E71" i="13"/>
  <c r="C70" i="13"/>
  <c r="F70" i="13" s="1"/>
  <c r="O70" i="13" s="1"/>
  <c r="L69" i="13"/>
  <c r="I69" i="13"/>
  <c r="F69" i="13"/>
  <c r="O69" i="13" s="1"/>
  <c r="M68" i="13"/>
  <c r="J68" i="13"/>
  <c r="G68" i="13"/>
  <c r="P68" i="13" s="1"/>
  <c r="E68" i="13"/>
  <c r="N51" i="13"/>
  <c r="M51" i="13"/>
  <c r="K51" i="13"/>
  <c r="J51" i="13"/>
  <c r="H51" i="13"/>
  <c r="Q51" i="13" s="1"/>
  <c r="G51" i="13"/>
  <c r="P51" i="13" s="1"/>
  <c r="C50" i="13"/>
  <c r="L50" i="13" s="1"/>
  <c r="L49" i="13"/>
  <c r="I49" i="13"/>
  <c r="F49" i="13"/>
  <c r="O49" i="13" s="1"/>
  <c r="M48" i="13"/>
  <c r="J48" i="13"/>
  <c r="G48" i="13"/>
  <c r="E48" i="13"/>
  <c r="C47" i="13"/>
  <c r="F47" i="13" s="1"/>
  <c r="O47" i="13" s="1"/>
  <c r="L46" i="13"/>
  <c r="I46" i="13"/>
  <c r="F46" i="13"/>
  <c r="O46" i="13" s="1"/>
  <c r="M45" i="13"/>
  <c r="J45" i="13"/>
  <c r="G45" i="13"/>
  <c r="P45" i="13" s="1"/>
  <c r="E45" i="13"/>
  <c r="C44" i="13"/>
  <c r="L44" i="13" s="1"/>
  <c r="L43" i="13"/>
  <c r="I43" i="13"/>
  <c r="F43" i="13"/>
  <c r="M42" i="13"/>
  <c r="J42" i="13"/>
  <c r="G42" i="13"/>
  <c r="P42" i="13" s="1"/>
  <c r="E42" i="13"/>
  <c r="C40" i="13"/>
  <c r="L40" i="13" s="1"/>
  <c r="L39" i="13"/>
  <c r="I39" i="13"/>
  <c r="F39" i="13"/>
  <c r="O39" i="13" s="1"/>
  <c r="C38" i="13"/>
  <c r="F38" i="13" s="1"/>
  <c r="O38" i="13" s="1"/>
  <c r="L37" i="13"/>
  <c r="I37" i="13"/>
  <c r="F37" i="13"/>
  <c r="O37" i="13" s="1"/>
  <c r="L36" i="13"/>
  <c r="I36" i="13"/>
  <c r="F36" i="13"/>
  <c r="G36" i="13" s="1"/>
  <c r="C35" i="13"/>
  <c r="L35" i="13" s="1"/>
  <c r="L34" i="13"/>
  <c r="I34" i="13"/>
  <c r="F34" i="13"/>
  <c r="O34" i="13" s="1"/>
  <c r="E34" i="13"/>
  <c r="I73" i="13" l="1"/>
  <c r="J72" i="13" s="1"/>
  <c r="K71" i="13" s="1"/>
  <c r="I101" i="13"/>
  <c r="J100" i="13" s="1"/>
  <c r="K99" i="13" s="1"/>
  <c r="P97" i="13"/>
  <c r="Q96" i="13" s="1"/>
  <c r="M100" i="13"/>
  <c r="N99" i="13" s="1"/>
  <c r="I44" i="13"/>
  <c r="J43" i="13" s="1"/>
  <c r="K42" i="13" s="1"/>
  <c r="G97" i="13"/>
  <c r="H96" i="13" s="1"/>
  <c r="I98" i="13"/>
  <c r="J97" i="13" s="1"/>
  <c r="K96" i="13" s="1"/>
  <c r="F101" i="13"/>
  <c r="L98" i="13"/>
  <c r="M97" i="13" s="1"/>
  <c r="N96" i="13" s="1"/>
  <c r="P99" i="13"/>
  <c r="F44" i="13"/>
  <c r="O44" i="13" s="1"/>
  <c r="I50" i="13"/>
  <c r="J49" i="13" s="1"/>
  <c r="K48" i="13" s="1"/>
  <c r="P69" i="13"/>
  <c r="Q68" i="13" s="1"/>
  <c r="M72" i="13"/>
  <c r="N71" i="13" s="1"/>
  <c r="G69" i="13"/>
  <c r="H68" i="13" s="1"/>
  <c r="I70" i="13"/>
  <c r="J69" i="13" s="1"/>
  <c r="K68" i="13" s="1"/>
  <c r="F73" i="13"/>
  <c r="L70" i="13"/>
  <c r="M69" i="13" s="1"/>
  <c r="N68" i="13" s="1"/>
  <c r="P71" i="13"/>
  <c r="G43" i="13"/>
  <c r="H42" i="13" s="1"/>
  <c r="P46" i="13"/>
  <c r="Q45" i="13" s="1"/>
  <c r="M43" i="13"/>
  <c r="N42" i="13" s="1"/>
  <c r="M49" i="13"/>
  <c r="N48" i="13" s="1"/>
  <c r="M34" i="13"/>
  <c r="G46" i="13"/>
  <c r="H45" i="13" s="1"/>
  <c r="I47" i="13"/>
  <c r="J46" i="13" s="1"/>
  <c r="K45" i="13" s="1"/>
  <c r="F50" i="13"/>
  <c r="O43" i="13"/>
  <c r="P43" i="13" s="1"/>
  <c r="Q42" i="13" s="1"/>
  <c r="L47" i="13"/>
  <c r="M46" i="13" s="1"/>
  <c r="N45" i="13" s="1"/>
  <c r="P48" i="13"/>
  <c r="I38" i="13"/>
  <c r="J36" i="13" s="1"/>
  <c r="F35" i="13"/>
  <c r="F40" i="13"/>
  <c r="O40" i="13" s="1"/>
  <c r="P39" i="13" s="1"/>
  <c r="M39" i="13"/>
  <c r="I35" i="13"/>
  <c r="J34" i="13" s="1"/>
  <c r="O36" i="13"/>
  <c r="P36" i="13" s="1"/>
  <c r="L38" i="13"/>
  <c r="M36" i="13" s="1"/>
  <c r="N34" i="13" s="1"/>
  <c r="I40" i="13"/>
  <c r="J39" i="13" s="1"/>
  <c r="K158" i="13"/>
  <c r="J158" i="13"/>
  <c r="H158" i="13"/>
  <c r="G158" i="13"/>
  <c r="C158" i="13"/>
  <c r="L158" i="13" s="1"/>
  <c r="L157" i="13"/>
  <c r="K157" i="13"/>
  <c r="I157" i="13"/>
  <c r="H157" i="13"/>
  <c r="F157" i="13"/>
  <c r="O157" i="13" s="1"/>
  <c r="M156" i="13"/>
  <c r="J156" i="13"/>
  <c r="G156" i="13"/>
  <c r="P156" i="13" s="1"/>
  <c r="E156" i="13"/>
  <c r="K150" i="13"/>
  <c r="J150" i="13"/>
  <c r="H150" i="13"/>
  <c r="G150" i="13"/>
  <c r="C150" i="13"/>
  <c r="L150" i="13" s="1"/>
  <c r="L149" i="13"/>
  <c r="K149" i="13"/>
  <c r="I149" i="13"/>
  <c r="H149" i="13"/>
  <c r="F149" i="13"/>
  <c r="O149" i="13" s="1"/>
  <c r="M148" i="13"/>
  <c r="J148" i="13"/>
  <c r="G148" i="13"/>
  <c r="P148" i="13" s="1"/>
  <c r="E148" i="13"/>
  <c r="K147" i="13"/>
  <c r="J147" i="13"/>
  <c r="H147" i="13"/>
  <c r="G147" i="13"/>
  <c r="C147" i="13"/>
  <c r="L147" i="13" s="1"/>
  <c r="L146" i="13"/>
  <c r="K146" i="13"/>
  <c r="I146" i="13"/>
  <c r="H146" i="13"/>
  <c r="F146" i="13"/>
  <c r="O146" i="13" s="1"/>
  <c r="M145" i="13"/>
  <c r="J145" i="13"/>
  <c r="G145" i="13"/>
  <c r="E145" i="13"/>
  <c r="K242" i="13"/>
  <c r="J242" i="13"/>
  <c r="H242" i="13"/>
  <c r="G242" i="13"/>
  <c r="C242" i="13"/>
  <c r="L242" i="13" s="1"/>
  <c r="L241" i="13"/>
  <c r="K241" i="13"/>
  <c r="I241" i="13"/>
  <c r="H241" i="13"/>
  <c r="F241" i="13"/>
  <c r="O241" i="13" s="1"/>
  <c r="M240" i="13"/>
  <c r="J240" i="13"/>
  <c r="G240" i="13"/>
  <c r="P240" i="13" s="1"/>
  <c r="E240" i="13"/>
  <c r="K238" i="13"/>
  <c r="J238" i="13"/>
  <c r="H238" i="13"/>
  <c r="G238" i="13"/>
  <c r="C238" i="13"/>
  <c r="L238" i="13" s="1"/>
  <c r="L237" i="13"/>
  <c r="K237" i="13"/>
  <c r="I237" i="13"/>
  <c r="H237" i="13"/>
  <c r="F237" i="13"/>
  <c r="M236" i="13"/>
  <c r="J236" i="13"/>
  <c r="G236" i="13"/>
  <c r="P236" i="13" s="1"/>
  <c r="E236" i="13"/>
  <c r="E83" i="13"/>
  <c r="C83" i="13"/>
  <c r="I83" i="13" s="1"/>
  <c r="L82" i="13"/>
  <c r="I82" i="13"/>
  <c r="F82" i="13"/>
  <c r="L81" i="13"/>
  <c r="I81" i="13"/>
  <c r="F81" i="13"/>
  <c r="O81" i="13" s="1"/>
  <c r="E80" i="13"/>
  <c r="C80" i="13"/>
  <c r="L80" i="13" s="1"/>
  <c r="C32" i="13"/>
  <c r="L32" i="13" s="1"/>
  <c r="L31" i="13"/>
  <c r="M31" i="13" s="1"/>
  <c r="I31" i="13"/>
  <c r="F31" i="13"/>
  <c r="O31" i="13" s="1"/>
  <c r="M30" i="13"/>
  <c r="J30" i="13"/>
  <c r="G30" i="13"/>
  <c r="E30" i="13"/>
  <c r="G100" i="13" l="1"/>
  <c r="H99" i="13" s="1"/>
  <c r="O101" i="13"/>
  <c r="P100" i="13" s="1"/>
  <c r="Q99" i="13" s="1"/>
  <c r="G72" i="13"/>
  <c r="H71" i="13" s="1"/>
  <c r="O73" i="13"/>
  <c r="P72" i="13" s="1"/>
  <c r="Q71" i="13" s="1"/>
  <c r="G39" i="13"/>
  <c r="K34" i="13"/>
  <c r="G49" i="13"/>
  <c r="H48" i="13" s="1"/>
  <c r="O50" i="13"/>
  <c r="P49" i="13" s="1"/>
  <c r="Q48" i="13" s="1"/>
  <c r="J82" i="13"/>
  <c r="I32" i="13"/>
  <c r="J31" i="13" s="1"/>
  <c r="K30" i="13" s="1"/>
  <c r="O35" i="13"/>
  <c r="P34" i="13" s="1"/>
  <c r="Q34" i="13" s="1"/>
  <c r="G34" i="13"/>
  <c r="H34" i="13" s="1"/>
  <c r="M157" i="13"/>
  <c r="N156" i="13" s="1"/>
  <c r="F158" i="13"/>
  <c r="O158" i="13" s="1"/>
  <c r="P157" i="13" s="1"/>
  <c r="Q156" i="13" s="1"/>
  <c r="I158" i="13"/>
  <c r="J157" i="13" s="1"/>
  <c r="K156" i="13" s="1"/>
  <c r="F83" i="13"/>
  <c r="O83" i="13" s="1"/>
  <c r="M146" i="13"/>
  <c r="N145" i="13" s="1"/>
  <c r="F242" i="13"/>
  <c r="O242" i="13" s="1"/>
  <c r="P241" i="13" s="1"/>
  <c r="Q240" i="13" s="1"/>
  <c r="I242" i="13"/>
  <c r="M149" i="13"/>
  <c r="N148" i="13" s="1"/>
  <c r="F150" i="13"/>
  <c r="O150" i="13" s="1"/>
  <c r="P149" i="13" s="1"/>
  <c r="Q148" i="13" s="1"/>
  <c r="I150" i="13"/>
  <c r="J149" i="13" s="1"/>
  <c r="K148" i="13" s="1"/>
  <c r="P145" i="13"/>
  <c r="F147" i="13"/>
  <c r="I147" i="13"/>
  <c r="J146" i="13" s="1"/>
  <c r="K145" i="13" s="1"/>
  <c r="L83" i="13"/>
  <c r="M82" i="13" s="1"/>
  <c r="M237" i="13"/>
  <c r="F238" i="13"/>
  <c r="O238" i="13" s="1"/>
  <c r="I238" i="13"/>
  <c r="J237" i="13" s="1"/>
  <c r="K236" i="13" s="1"/>
  <c r="F32" i="13"/>
  <c r="O32" i="13" s="1"/>
  <c r="P31" i="13" s="1"/>
  <c r="M80" i="13"/>
  <c r="O237" i="13"/>
  <c r="J241" i="13"/>
  <c r="K240" i="13" s="1"/>
  <c r="M241" i="13"/>
  <c r="N240" i="13" s="1"/>
  <c r="G241" i="13"/>
  <c r="H240" i="13" s="1"/>
  <c r="N236" i="13"/>
  <c r="O82" i="13"/>
  <c r="P82" i="13" s="1"/>
  <c r="F80" i="13"/>
  <c r="I80" i="13"/>
  <c r="J80" i="13" s="1"/>
  <c r="K80" i="13" s="1"/>
  <c r="N30" i="13"/>
  <c r="P30" i="13"/>
  <c r="G82" i="13" l="1"/>
  <c r="G157" i="13"/>
  <c r="H156" i="13" s="1"/>
  <c r="P237" i="13"/>
  <c r="Q236" i="13" s="1"/>
  <c r="G31" i="13"/>
  <c r="H30" i="13" s="1"/>
  <c r="N80" i="13"/>
  <c r="G149" i="13"/>
  <c r="H148" i="13" s="1"/>
  <c r="G237" i="13"/>
  <c r="H236" i="13" s="1"/>
  <c r="G146" i="13"/>
  <c r="H145" i="13" s="1"/>
  <c r="O147" i="13"/>
  <c r="P146" i="13" s="1"/>
  <c r="Q145" i="13" s="1"/>
  <c r="O80" i="13"/>
  <c r="P80" i="13" s="1"/>
  <c r="Q80" i="13" s="1"/>
  <c r="G80" i="13"/>
  <c r="Q30" i="13"/>
  <c r="H80" i="13" l="1"/>
  <c r="C10" i="13"/>
  <c r="F10" i="13" s="1"/>
  <c r="O10" i="13" s="1"/>
  <c r="L9" i="13"/>
  <c r="I9" i="13"/>
  <c r="F9" i="13"/>
  <c r="O9" i="13" s="1"/>
  <c r="M8" i="13"/>
  <c r="J8" i="13"/>
  <c r="G8" i="13"/>
  <c r="P8" i="13" s="1"/>
  <c r="E8" i="13"/>
  <c r="P9" i="13" l="1"/>
  <c r="Q8" i="13" s="1"/>
  <c r="G9" i="13"/>
  <c r="H8" i="13" s="1"/>
  <c r="I10" i="13"/>
  <c r="J9" i="13" s="1"/>
  <c r="K8" i="13" s="1"/>
  <c r="L10" i="13"/>
  <c r="M9" i="13" s="1"/>
  <c r="N8" i="13" s="1"/>
  <c r="C7" i="13"/>
  <c r="F7" i="13" s="1"/>
  <c r="O7" i="13" s="1"/>
  <c r="L6" i="13"/>
  <c r="I6" i="13"/>
  <c r="F6" i="13"/>
  <c r="O6" i="13" s="1"/>
  <c r="M5" i="13"/>
  <c r="J5" i="13"/>
  <c r="G5" i="13"/>
  <c r="E5" i="13"/>
  <c r="P6" i="13" l="1"/>
  <c r="I7" i="13"/>
  <c r="J6" i="13" s="1"/>
  <c r="K5" i="13" s="1"/>
  <c r="P5" i="13"/>
  <c r="Q5" i="13" s="1"/>
  <c r="G6" i="13"/>
  <c r="H5" i="13" s="1"/>
  <c r="L7" i="13"/>
  <c r="M6" i="13" s="1"/>
  <c r="N5" i="13" s="1"/>
  <c r="M184" i="13" l="1"/>
  <c r="K184" i="13"/>
  <c r="J184" i="13"/>
  <c r="G184" i="13"/>
  <c r="P184" i="13" s="1"/>
  <c r="M151" i="13"/>
  <c r="K151" i="13"/>
  <c r="J151" i="13"/>
  <c r="H151" i="13"/>
  <c r="Q151" i="13" s="1"/>
  <c r="G151" i="13"/>
  <c r="P151" i="13" s="1"/>
  <c r="K154" i="13" l="1"/>
  <c r="J154" i="13"/>
  <c r="H154" i="13"/>
  <c r="G154" i="13"/>
  <c r="C154" i="13"/>
  <c r="L154" i="13" s="1"/>
  <c r="L153" i="13"/>
  <c r="K153" i="13"/>
  <c r="I153" i="13"/>
  <c r="H153" i="13"/>
  <c r="F153" i="13"/>
  <c r="O153" i="13" s="1"/>
  <c r="M152" i="13"/>
  <c r="J152" i="13"/>
  <c r="G152" i="13"/>
  <c r="E152" i="13"/>
  <c r="K187" i="13"/>
  <c r="J187" i="13"/>
  <c r="H187" i="13"/>
  <c r="G187" i="13"/>
  <c r="C187" i="13"/>
  <c r="L187" i="13" s="1"/>
  <c r="L186" i="13"/>
  <c r="K186" i="13"/>
  <c r="I186" i="13"/>
  <c r="H186" i="13"/>
  <c r="F186" i="13"/>
  <c r="O186" i="13" s="1"/>
  <c r="M185" i="13"/>
  <c r="J185" i="13"/>
  <c r="G185" i="13"/>
  <c r="E185" i="13"/>
  <c r="M153" i="13" l="1"/>
  <c r="N152" i="13" s="1"/>
  <c r="P152" i="13"/>
  <c r="F154" i="13"/>
  <c r="I154" i="13"/>
  <c r="J153" i="13" s="1"/>
  <c r="K152" i="13" s="1"/>
  <c r="M186" i="13"/>
  <c r="N185" i="13" s="1"/>
  <c r="P185" i="13"/>
  <c r="F187" i="13"/>
  <c r="O187" i="13" s="1"/>
  <c r="P186" i="13" s="1"/>
  <c r="I187" i="13"/>
  <c r="J186" i="13" s="1"/>
  <c r="K185" i="13" s="1"/>
  <c r="C78" i="13"/>
  <c r="F78" i="13" s="1"/>
  <c r="O78" i="13" s="1"/>
  <c r="L77" i="13"/>
  <c r="I77" i="13"/>
  <c r="F77" i="13"/>
  <c r="O77" i="13" s="1"/>
  <c r="M76" i="13"/>
  <c r="J76" i="13"/>
  <c r="G76" i="13"/>
  <c r="E76" i="13"/>
  <c r="O154" i="13" l="1"/>
  <c r="P153" i="13" s="1"/>
  <c r="Q152" i="13" s="1"/>
  <c r="G153" i="13"/>
  <c r="H152" i="13" s="1"/>
  <c r="G186" i="13"/>
  <c r="H185" i="13" s="1"/>
  <c r="Q185" i="13"/>
  <c r="P77" i="13"/>
  <c r="I78" i="13"/>
  <c r="J77" i="13" s="1"/>
  <c r="K76" i="13" s="1"/>
  <c r="P76" i="13"/>
  <c r="G77" i="13"/>
  <c r="H76" i="13" s="1"/>
  <c r="L78" i="13"/>
  <c r="M77" i="13" s="1"/>
  <c r="N76" i="13" s="1"/>
  <c r="Q76" i="13" l="1"/>
  <c r="C29" i="13" l="1"/>
  <c r="L29" i="13" s="1"/>
  <c r="L28" i="13"/>
  <c r="I28" i="13"/>
  <c r="F28" i="13"/>
  <c r="O28" i="13" s="1"/>
  <c r="M27" i="13"/>
  <c r="J27" i="13"/>
  <c r="G27" i="13"/>
  <c r="P27" i="13" s="1"/>
  <c r="E27" i="13"/>
  <c r="C14" i="13"/>
  <c r="F14" i="13" s="1"/>
  <c r="O14" i="13" s="1"/>
  <c r="L13" i="13"/>
  <c r="I13" i="13"/>
  <c r="F13" i="13"/>
  <c r="M12" i="13"/>
  <c r="J12" i="13"/>
  <c r="G12" i="13"/>
  <c r="E12" i="13"/>
  <c r="G13" i="13" l="1"/>
  <c r="H12" i="13" s="1"/>
  <c r="P12" i="13"/>
  <c r="O13" i="13"/>
  <c r="P13" i="13" s="1"/>
  <c r="I14" i="13"/>
  <c r="J13" i="13" s="1"/>
  <c r="K12" i="13" s="1"/>
  <c r="L14" i="13"/>
  <c r="M13" i="13" s="1"/>
  <c r="N12" i="13" s="1"/>
  <c r="M28" i="13"/>
  <c r="N27" i="13" s="1"/>
  <c r="F29" i="13"/>
  <c r="O29" i="13" s="1"/>
  <c r="P28" i="13" s="1"/>
  <c r="Q27" i="13" s="1"/>
  <c r="I29" i="13"/>
  <c r="J28" i="13" s="1"/>
  <c r="K27" i="13" s="1"/>
  <c r="K270" i="13"/>
  <c r="J270" i="13"/>
  <c r="H270" i="13"/>
  <c r="G270" i="13"/>
  <c r="C270" i="13"/>
  <c r="I270" i="13" s="1"/>
  <c r="L269" i="13"/>
  <c r="K269" i="13"/>
  <c r="I269" i="13"/>
  <c r="H269" i="13"/>
  <c r="F269" i="13"/>
  <c r="M268" i="13"/>
  <c r="J268" i="13"/>
  <c r="G268" i="13"/>
  <c r="P268" i="13" s="1"/>
  <c r="E268" i="13"/>
  <c r="K267" i="13"/>
  <c r="J267" i="13"/>
  <c r="H267" i="13"/>
  <c r="G267" i="13"/>
  <c r="C267" i="13"/>
  <c r="I267" i="13" s="1"/>
  <c r="L266" i="13"/>
  <c r="K266" i="13"/>
  <c r="I266" i="13"/>
  <c r="H266" i="13"/>
  <c r="F266" i="13"/>
  <c r="M265" i="13"/>
  <c r="J265" i="13"/>
  <c r="G265" i="13"/>
  <c r="P265" i="13" s="1"/>
  <c r="E265" i="13"/>
  <c r="K264" i="13"/>
  <c r="J264" i="13"/>
  <c r="H264" i="13"/>
  <c r="G264" i="13"/>
  <c r="C264" i="13"/>
  <c r="I264" i="13" s="1"/>
  <c r="L263" i="13"/>
  <c r="K263" i="13"/>
  <c r="I263" i="13"/>
  <c r="H263" i="13"/>
  <c r="F263" i="13"/>
  <c r="O263" i="13" s="1"/>
  <c r="M262" i="13"/>
  <c r="J262" i="13"/>
  <c r="G262" i="13"/>
  <c r="P262" i="13" s="1"/>
  <c r="E262" i="13"/>
  <c r="N215" i="13"/>
  <c r="M215" i="13"/>
  <c r="K215" i="13"/>
  <c r="J215" i="13"/>
  <c r="H215" i="13"/>
  <c r="Q215" i="13" s="1"/>
  <c r="G215" i="13"/>
  <c r="P215" i="13" s="1"/>
  <c r="N214" i="13"/>
  <c r="M214" i="13"/>
  <c r="K214" i="13"/>
  <c r="J214" i="13"/>
  <c r="H214" i="13"/>
  <c r="Q214" i="13" s="1"/>
  <c r="G214" i="13"/>
  <c r="P214" i="13" s="1"/>
  <c r="M213" i="13"/>
  <c r="K213" i="13"/>
  <c r="J213" i="13"/>
  <c r="G213" i="13"/>
  <c r="P213" i="13" s="1"/>
  <c r="M212" i="13"/>
  <c r="K212" i="13"/>
  <c r="J212" i="13"/>
  <c r="G212" i="13"/>
  <c r="P212" i="13" s="1"/>
  <c r="K211" i="13"/>
  <c r="J211" i="13"/>
  <c r="H211" i="13"/>
  <c r="G211" i="13"/>
  <c r="C211" i="13"/>
  <c r="F211" i="13" s="1"/>
  <c r="L210" i="13"/>
  <c r="K210" i="13"/>
  <c r="I210" i="13"/>
  <c r="H210" i="13"/>
  <c r="F210" i="13"/>
  <c r="O210" i="13" s="1"/>
  <c r="M209" i="13"/>
  <c r="J209" i="13"/>
  <c r="G209" i="13"/>
  <c r="P209" i="13" s="1"/>
  <c r="E209" i="13"/>
  <c r="K208" i="13"/>
  <c r="J208" i="13"/>
  <c r="H208" i="13"/>
  <c r="G208" i="13"/>
  <c r="C208" i="13"/>
  <c r="F208" i="13" s="1"/>
  <c r="L207" i="13"/>
  <c r="K207" i="13"/>
  <c r="I207" i="13"/>
  <c r="H207" i="13"/>
  <c r="F207" i="13"/>
  <c r="O207" i="13" s="1"/>
  <c r="M206" i="13"/>
  <c r="J206" i="13"/>
  <c r="G206" i="13"/>
  <c r="P206" i="13" s="1"/>
  <c r="E206" i="13"/>
  <c r="K205" i="13"/>
  <c r="J205" i="13"/>
  <c r="H205" i="13"/>
  <c r="G205" i="13"/>
  <c r="C205" i="13"/>
  <c r="F205" i="13" s="1"/>
  <c r="L204" i="13"/>
  <c r="K204" i="13"/>
  <c r="I204" i="13"/>
  <c r="H204" i="13"/>
  <c r="F204" i="13"/>
  <c r="O204" i="13" s="1"/>
  <c r="M203" i="13"/>
  <c r="J203" i="13"/>
  <c r="G203" i="13"/>
  <c r="P203" i="13" s="1"/>
  <c r="E203" i="13"/>
  <c r="K202" i="13"/>
  <c r="J202" i="13"/>
  <c r="H202" i="13"/>
  <c r="G202" i="13"/>
  <c r="C202" i="13"/>
  <c r="F202" i="13" s="1"/>
  <c r="L201" i="13"/>
  <c r="K201" i="13"/>
  <c r="I201" i="13"/>
  <c r="H201" i="13"/>
  <c r="F201" i="13"/>
  <c r="O201" i="13" s="1"/>
  <c r="M200" i="13"/>
  <c r="J200" i="13"/>
  <c r="G200" i="13"/>
  <c r="P200" i="13" s="1"/>
  <c r="E200" i="13"/>
  <c r="K199" i="13"/>
  <c r="J199" i="13"/>
  <c r="H199" i="13"/>
  <c r="G199" i="13"/>
  <c r="C199" i="13"/>
  <c r="F199" i="13" s="1"/>
  <c r="O199" i="13" s="1"/>
  <c r="L198" i="13"/>
  <c r="K198" i="13"/>
  <c r="I198" i="13"/>
  <c r="H198" i="13"/>
  <c r="F198" i="13"/>
  <c r="O198" i="13" s="1"/>
  <c r="M197" i="13"/>
  <c r="J197" i="13"/>
  <c r="G197" i="13"/>
  <c r="P197" i="13" s="1"/>
  <c r="E197" i="13"/>
  <c r="K196" i="13"/>
  <c r="J196" i="13"/>
  <c r="H196" i="13"/>
  <c r="G196" i="13"/>
  <c r="C196" i="13"/>
  <c r="F196" i="13" s="1"/>
  <c r="O196" i="13" s="1"/>
  <c r="L195" i="13"/>
  <c r="K195" i="13"/>
  <c r="I195" i="13"/>
  <c r="H195" i="13"/>
  <c r="F195" i="13"/>
  <c r="O195" i="13" s="1"/>
  <c r="M194" i="13"/>
  <c r="J194" i="13"/>
  <c r="G194" i="13"/>
  <c r="P194" i="13" s="1"/>
  <c r="E194" i="13"/>
  <c r="K193" i="13"/>
  <c r="J193" i="13"/>
  <c r="H193" i="13"/>
  <c r="G193" i="13"/>
  <c r="C193" i="13"/>
  <c r="F193" i="13" s="1"/>
  <c r="O193" i="13" s="1"/>
  <c r="L192" i="13"/>
  <c r="K192" i="13"/>
  <c r="I192" i="13"/>
  <c r="H192" i="13"/>
  <c r="F192" i="13"/>
  <c r="O192" i="13" s="1"/>
  <c r="M191" i="13"/>
  <c r="J191" i="13"/>
  <c r="G191" i="13"/>
  <c r="P191" i="13" s="1"/>
  <c r="E191" i="13"/>
  <c r="K190" i="13"/>
  <c r="J190" i="13"/>
  <c r="H190" i="13"/>
  <c r="G190" i="13"/>
  <c r="C190" i="13"/>
  <c r="F190" i="13" s="1"/>
  <c r="O190" i="13" s="1"/>
  <c r="L189" i="13"/>
  <c r="K189" i="13"/>
  <c r="I189" i="13"/>
  <c r="H189" i="13"/>
  <c r="F189" i="13"/>
  <c r="O189" i="13" s="1"/>
  <c r="M188" i="13"/>
  <c r="J188" i="13"/>
  <c r="G188" i="13"/>
  <c r="P188" i="13" s="1"/>
  <c r="E188" i="13"/>
  <c r="N122" i="13"/>
  <c r="M122" i="13"/>
  <c r="K122" i="13"/>
  <c r="J122" i="13"/>
  <c r="H122" i="13"/>
  <c r="Q122" i="13" s="1"/>
  <c r="G122" i="13"/>
  <c r="P122" i="13" s="1"/>
  <c r="K121" i="13"/>
  <c r="J121" i="13"/>
  <c r="H121" i="13"/>
  <c r="G121" i="13"/>
  <c r="C121" i="13"/>
  <c r="I121" i="13" s="1"/>
  <c r="L120" i="13"/>
  <c r="K120" i="13"/>
  <c r="I120" i="13"/>
  <c r="H120" i="13"/>
  <c r="F120" i="13"/>
  <c r="M119" i="13"/>
  <c r="J119" i="13"/>
  <c r="G119" i="13"/>
  <c r="P119" i="13" s="1"/>
  <c r="E119" i="13"/>
  <c r="K118" i="13"/>
  <c r="J118" i="13"/>
  <c r="H118" i="13"/>
  <c r="G118" i="13"/>
  <c r="C118" i="13"/>
  <c r="I118" i="13" s="1"/>
  <c r="L117" i="13"/>
  <c r="K117" i="13"/>
  <c r="I117" i="13"/>
  <c r="H117" i="13"/>
  <c r="F117" i="13"/>
  <c r="M116" i="13"/>
  <c r="J116" i="13"/>
  <c r="G116" i="13"/>
  <c r="P116" i="13" s="1"/>
  <c r="E116" i="13"/>
  <c r="K115" i="13"/>
  <c r="J115" i="13"/>
  <c r="H115" i="13"/>
  <c r="G115" i="13"/>
  <c r="C115" i="13"/>
  <c r="I115" i="13" s="1"/>
  <c r="L114" i="13"/>
  <c r="K114" i="13"/>
  <c r="I114" i="13"/>
  <c r="H114" i="13"/>
  <c r="F114" i="13"/>
  <c r="M113" i="13"/>
  <c r="J113" i="13"/>
  <c r="G113" i="13"/>
  <c r="P113" i="13" s="1"/>
  <c r="E113" i="13"/>
  <c r="E87" i="13"/>
  <c r="C87" i="13"/>
  <c r="I87" i="13" s="1"/>
  <c r="L86" i="13"/>
  <c r="I86" i="13"/>
  <c r="F86" i="13"/>
  <c r="L85" i="13"/>
  <c r="I85" i="13"/>
  <c r="F85" i="13"/>
  <c r="O85" i="13" s="1"/>
  <c r="E84" i="13"/>
  <c r="C84" i="13"/>
  <c r="I84" i="13" s="1"/>
  <c r="C58" i="13"/>
  <c r="F58" i="13" s="1"/>
  <c r="O58" i="13" s="1"/>
  <c r="L57" i="13"/>
  <c r="I57" i="13"/>
  <c r="F57" i="13"/>
  <c r="M56" i="13"/>
  <c r="J56" i="13"/>
  <c r="G56" i="13"/>
  <c r="E56" i="13"/>
  <c r="C55" i="13"/>
  <c r="I55" i="13" s="1"/>
  <c r="L54" i="13"/>
  <c r="I54" i="13"/>
  <c r="F54" i="13"/>
  <c r="O54" i="13" s="1"/>
  <c r="M53" i="13"/>
  <c r="J53" i="13"/>
  <c r="G53" i="13"/>
  <c r="P53" i="13" s="1"/>
  <c r="E53" i="13"/>
  <c r="Q12" i="13" l="1"/>
  <c r="G28" i="13"/>
  <c r="H27" i="13" s="1"/>
  <c r="F270" i="13"/>
  <c r="O270" i="13" s="1"/>
  <c r="J266" i="13"/>
  <c r="K265" i="13" s="1"/>
  <c r="L270" i="13"/>
  <c r="M269" i="13" s="1"/>
  <c r="N268" i="13" s="1"/>
  <c r="J269" i="13"/>
  <c r="K268" i="13" s="1"/>
  <c r="P192" i="13"/>
  <c r="Q191" i="13" s="1"/>
  <c r="P198" i="13"/>
  <c r="Q197" i="13" s="1"/>
  <c r="O269" i="13"/>
  <c r="F267" i="13"/>
  <c r="O267" i="13" s="1"/>
  <c r="J114" i="13"/>
  <c r="K113" i="13" s="1"/>
  <c r="J120" i="13"/>
  <c r="K119" i="13" s="1"/>
  <c r="J263" i="13"/>
  <c r="K262" i="13" s="1"/>
  <c r="L267" i="13"/>
  <c r="M266" i="13" s="1"/>
  <c r="N265" i="13" s="1"/>
  <c r="O266" i="13"/>
  <c r="F264" i="13"/>
  <c r="O264" i="13" s="1"/>
  <c r="P263" i="13" s="1"/>
  <c r="Q262" i="13" s="1"/>
  <c r="P189" i="13"/>
  <c r="Q188" i="13" s="1"/>
  <c r="P195" i="13"/>
  <c r="Q194" i="13" s="1"/>
  <c r="L264" i="13"/>
  <c r="M263" i="13" s="1"/>
  <c r="N262" i="13" s="1"/>
  <c r="J84" i="13"/>
  <c r="J117" i="13"/>
  <c r="K116" i="13" s="1"/>
  <c r="L190" i="13"/>
  <c r="M189" i="13" s="1"/>
  <c r="N188" i="13" s="1"/>
  <c r="L193" i="13"/>
  <c r="M192" i="13" s="1"/>
  <c r="N191" i="13" s="1"/>
  <c r="L196" i="13"/>
  <c r="M195" i="13" s="1"/>
  <c r="N194" i="13" s="1"/>
  <c r="L199" i="13"/>
  <c r="M198" i="13" s="1"/>
  <c r="N197" i="13" s="1"/>
  <c r="L202" i="13"/>
  <c r="M201" i="13" s="1"/>
  <c r="N200" i="13" s="1"/>
  <c r="L205" i="13"/>
  <c r="M204" i="13" s="1"/>
  <c r="N203" i="13" s="1"/>
  <c r="L208" i="13"/>
  <c r="M207" i="13" s="1"/>
  <c r="N206" i="13" s="1"/>
  <c r="L211" i="13"/>
  <c r="M210" i="13" s="1"/>
  <c r="N209" i="13" s="1"/>
  <c r="O202" i="13"/>
  <c r="P201" i="13" s="1"/>
  <c r="Q200" i="13" s="1"/>
  <c r="G201" i="13"/>
  <c r="H200" i="13" s="1"/>
  <c r="O205" i="13"/>
  <c r="P204" i="13" s="1"/>
  <c r="Q203" i="13" s="1"/>
  <c r="G204" i="13"/>
  <c r="H203" i="13" s="1"/>
  <c r="O211" i="13"/>
  <c r="P210" i="13" s="1"/>
  <c r="Q209" i="13" s="1"/>
  <c r="G210" i="13"/>
  <c r="H209" i="13" s="1"/>
  <c r="G189" i="13"/>
  <c r="H188" i="13" s="1"/>
  <c r="G192" i="13"/>
  <c r="H191" i="13" s="1"/>
  <c r="G195" i="13"/>
  <c r="H194" i="13" s="1"/>
  <c r="O208" i="13"/>
  <c r="P207" i="13" s="1"/>
  <c r="Q206" i="13" s="1"/>
  <c r="G207" i="13"/>
  <c r="H206" i="13" s="1"/>
  <c r="G198" i="13"/>
  <c r="H197" i="13" s="1"/>
  <c r="I190" i="13"/>
  <c r="J189" i="13" s="1"/>
  <c r="K188" i="13" s="1"/>
  <c r="I193" i="13"/>
  <c r="J192" i="13" s="1"/>
  <c r="K191" i="13" s="1"/>
  <c r="I196" i="13"/>
  <c r="J195" i="13" s="1"/>
  <c r="K194" i="13" s="1"/>
  <c r="I199" i="13"/>
  <c r="J198" i="13" s="1"/>
  <c r="K197" i="13" s="1"/>
  <c r="I202" i="13"/>
  <c r="J201" i="13" s="1"/>
  <c r="K200" i="13" s="1"/>
  <c r="I205" i="13"/>
  <c r="J204" i="13" s="1"/>
  <c r="K203" i="13" s="1"/>
  <c r="I208" i="13"/>
  <c r="J207" i="13" s="1"/>
  <c r="K206" i="13" s="1"/>
  <c r="I211" i="13"/>
  <c r="J210" i="13" s="1"/>
  <c r="K209" i="13" s="1"/>
  <c r="F84" i="13"/>
  <c r="O84" i="13" s="1"/>
  <c r="P84" i="13" s="1"/>
  <c r="L115" i="13"/>
  <c r="M114" i="13" s="1"/>
  <c r="N113" i="13" s="1"/>
  <c r="L118" i="13"/>
  <c r="M117" i="13" s="1"/>
  <c r="N116" i="13" s="1"/>
  <c r="L121" i="13"/>
  <c r="M120" i="13" s="1"/>
  <c r="N119" i="13" s="1"/>
  <c r="F115" i="13"/>
  <c r="O115" i="13" s="1"/>
  <c r="F118" i="13"/>
  <c r="O118" i="13" s="1"/>
  <c r="F121" i="13"/>
  <c r="O121" i="13" s="1"/>
  <c r="O114" i="13"/>
  <c r="O117" i="13"/>
  <c r="O120" i="13"/>
  <c r="J86" i="13"/>
  <c r="L87" i="13"/>
  <c r="M86" i="13" s="1"/>
  <c r="L58" i="13"/>
  <c r="M57" i="13" s="1"/>
  <c r="N56" i="13" s="1"/>
  <c r="L55" i="13"/>
  <c r="M54" i="13" s="1"/>
  <c r="N53" i="13" s="1"/>
  <c r="L84" i="13"/>
  <c r="M84" i="13" s="1"/>
  <c r="O86" i="13"/>
  <c r="F87" i="13"/>
  <c r="O87" i="13" s="1"/>
  <c r="G57" i="13"/>
  <c r="H56" i="13" s="1"/>
  <c r="P56" i="13"/>
  <c r="O57" i="13"/>
  <c r="P57" i="13" s="1"/>
  <c r="I58" i="13"/>
  <c r="J57" i="13" s="1"/>
  <c r="K56" i="13" s="1"/>
  <c r="J54" i="13"/>
  <c r="K53" i="13" s="1"/>
  <c r="F55" i="13"/>
  <c r="O55" i="13" s="1"/>
  <c r="P54" i="13" s="1"/>
  <c r="Q53" i="13" s="1"/>
  <c r="E258" i="13"/>
  <c r="G258" i="13"/>
  <c r="J258" i="13"/>
  <c r="M258" i="13"/>
  <c r="F259" i="13"/>
  <c r="I259" i="13"/>
  <c r="L259" i="13"/>
  <c r="C260" i="13"/>
  <c r="F260" i="13" s="1"/>
  <c r="O260" i="13" s="1"/>
  <c r="G269" i="13" l="1"/>
  <c r="H268" i="13" s="1"/>
  <c r="P269" i="13"/>
  <c r="Q268" i="13" s="1"/>
  <c r="G263" i="13"/>
  <c r="H262" i="13" s="1"/>
  <c r="P120" i="13"/>
  <c r="Q119" i="13" s="1"/>
  <c r="P266" i="13"/>
  <c r="Q265" i="13" s="1"/>
  <c r="G266" i="13"/>
  <c r="H265" i="13" s="1"/>
  <c r="P117" i="13"/>
  <c r="Q116" i="13" s="1"/>
  <c r="P114" i="13"/>
  <c r="Q113" i="13" s="1"/>
  <c r="K84" i="13"/>
  <c r="Q56" i="13"/>
  <c r="N84" i="13"/>
  <c r="G120" i="13"/>
  <c r="H119" i="13" s="1"/>
  <c r="G84" i="13"/>
  <c r="G114" i="13"/>
  <c r="H113" i="13" s="1"/>
  <c r="G117" i="13"/>
  <c r="H116" i="13" s="1"/>
  <c r="P86" i="13"/>
  <c r="Q84" i="13" s="1"/>
  <c r="G86" i="13"/>
  <c r="G54" i="13"/>
  <c r="H53" i="13" s="1"/>
  <c r="G259" i="13"/>
  <c r="H258" i="13" s="1"/>
  <c r="L260" i="13"/>
  <c r="M259" i="13" s="1"/>
  <c r="N258" i="13" s="1"/>
  <c r="I260" i="13"/>
  <c r="J259" i="13" s="1"/>
  <c r="K258" i="13" s="1"/>
  <c r="O259" i="13"/>
  <c r="P259" i="13" s="1"/>
  <c r="P258" i="13"/>
  <c r="H84" i="13" l="1"/>
  <c r="Q258" i="13"/>
  <c r="N256" i="13" l="1"/>
  <c r="M256" i="13"/>
  <c r="K256" i="13"/>
  <c r="J256" i="13"/>
  <c r="H256" i="13"/>
  <c r="Q256" i="13" s="1"/>
  <c r="G256" i="13"/>
  <c r="P256" i="13" s="1"/>
  <c r="K255" i="13"/>
  <c r="J255" i="13"/>
  <c r="H255" i="13"/>
  <c r="G255" i="13"/>
  <c r="C255" i="13"/>
  <c r="L255" i="13" s="1"/>
  <c r="L254" i="13"/>
  <c r="K254" i="13"/>
  <c r="I254" i="13"/>
  <c r="H254" i="13"/>
  <c r="F254" i="13"/>
  <c r="M253" i="13"/>
  <c r="J253" i="13"/>
  <c r="G253" i="13"/>
  <c r="P253" i="13" s="1"/>
  <c r="E253" i="13"/>
  <c r="K252" i="13"/>
  <c r="J252" i="13"/>
  <c r="H252" i="13"/>
  <c r="G252" i="13"/>
  <c r="C252" i="13"/>
  <c r="L252" i="13" s="1"/>
  <c r="L251" i="13"/>
  <c r="K251" i="13"/>
  <c r="I251" i="13"/>
  <c r="H251" i="13"/>
  <c r="F251" i="13"/>
  <c r="M250" i="13"/>
  <c r="J250" i="13"/>
  <c r="G250" i="13"/>
  <c r="P250" i="13" s="1"/>
  <c r="E250" i="13"/>
  <c r="K249" i="13"/>
  <c r="J249" i="13"/>
  <c r="H249" i="13"/>
  <c r="G249" i="13"/>
  <c r="C249" i="13"/>
  <c r="L249" i="13" s="1"/>
  <c r="L248" i="13"/>
  <c r="K248" i="13"/>
  <c r="I248" i="13"/>
  <c r="H248" i="13"/>
  <c r="F248" i="13"/>
  <c r="M247" i="13"/>
  <c r="J247" i="13"/>
  <c r="G247" i="13"/>
  <c r="P247" i="13" s="1"/>
  <c r="E247" i="13"/>
  <c r="K246" i="13"/>
  <c r="J246" i="13"/>
  <c r="H246" i="13"/>
  <c r="G246" i="13"/>
  <c r="C246" i="13"/>
  <c r="L246" i="13" s="1"/>
  <c r="L245" i="13"/>
  <c r="K245" i="13"/>
  <c r="I245" i="13"/>
  <c r="H245" i="13"/>
  <c r="F245" i="13"/>
  <c r="M244" i="13"/>
  <c r="J244" i="13"/>
  <c r="G244" i="13"/>
  <c r="P244" i="13" s="1"/>
  <c r="E244" i="13"/>
  <c r="M248" i="13" l="1"/>
  <c r="N247" i="13" s="1"/>
  <c r="M254" i="13"/>
  <c r="N253" i="13" s="1"/>
  <c r="M251" i="13"/>
  <c r="N250" i="13" s="1"/>
  <c r="M245" i="13"/>
  <c r="N244" i="13" s="1"/>
  <c r="I246" i="13"/>
  <c r="J245" i="13" s="1"/>
  <c r="K244" i="13" s="1"/>
  <c r="I249" i="13"/>
  <c r="J248" i="13" s="1"/>
  <c r="K247" i="13" s="1"/>
  <c r="I252" i="13"/>
  <c r="J251" i="13" s="1"/>
  <c r="K250" i="13" s="1"/>
  <c r="F246" i="13"/>
  <c r="O246" i="13" s="1"/>
  <c r="I255" i="13"/>
  <c r="J254" i="13" s="1"/>
  <c r="K253" i="13" s="1"/>
  <c r="F249" i="13"/>
  <c r="O249" i="13" s="1"/>
  <c r="F252" i="13"/>
  <c r="O252" i="13" s="1"/>
  <c r="F255" i="13"/>
  <c r="O255" i="13" s="1"/>
  <c r="O245" i="13"/>
  <c r="O248" i="13"/>
  <c r="O251" i="13"/>
  <c r="O254" i="13"/>
  <c r="P251" i="13" l="1"/>
  <c r="Q250" i="13" s="1"/>
  <c r="P245" i="13"/>
  <c r="Q244" i="13" s="1"/>
  <c r="G254" i="13"/>
  <c r="H253" i="13" s="1"/>
  <c r="P248" i="13"/>
  <c r="Q247" i="13" s="1"/>
  <c r="P254" i="13"/>
  <c r="Q253" i="13" s="1"/>
  <c r="G245" i="13"/>
  <c r="H244" i="13" s="1"/>
  <c r="G248" i="13"/>
  <c r="H247" i="13" s="1"/>
  <c r="G251" i="13"/>
  <c r="H250" i="13" s="1"/>
  <c r="N234" i="13" l="1"/>
  <c r="M234" i="13"/>
  <c r="K234" i="13"/>
  <c r="J234" i="13"/>
  <c r="H234" i="13"/>
  <c r="Q234" i="13" s="1"/>
  <c r="G234" i="13"/>
  <c r="P234" i="13" s="1"/>
  <c r="C233" i="13"/>
  <c r="L233" i="13" s="1"/>
  <c r="L232" i="13"/>
  <c r="I232" i="13"/>
  <c r="F232" i="13"/>
  <c r="O232" i="13" s="1"/>
  <c r="M231" i="13"/>
  <c r="J231" i="13"/>
  <c r="G231" i="13"/>
  <c r="P231" i="13" s="1"/>
  <c r="E231" i="13"/>
  <c r="C230" i="13"/>
  <c r="F230" i="13" s="1"/>
  <c r="O230" i="13" s="1"/>
  <c r="L229" i="13"/>
  <c r="I229" i="13"/>
  <c r="F229" i="13"/>
  <c r="M228" i="13"/>
  <c r="J228" i="13"/>
  <c r="G228" i="13"/>
  <c r="E228" i="13"/>
  <c r="C227" i="13"/>
  <c r="L227" i="13" s="1"/>
  <c r="L226" i="13"/>
  <c r="I226" i="13"/>
  <c r="F226" i="13"/>
  <c r="O226" i="13" s="1"/>
  <c r="M225" i="13"/>
  <c r="J225" i="13"/>
  <c r="G225" i="13"/>
  <c r="P225" i="13" s="1"/>
  <c r="E225" i="13"/>
  <c r="G229" i="13" l="1"/>
  <c r="H228" i="13" s="1"/>
  <c r="I233" i="13"/>
  <c r="J232" i="13" s="1"/>
  <c r="K231" i="13" s="1"/>
  <c r="I227" i="13"/>
  <c r="J226" i="13" s="1"/>
  <c r="K225" i="13" s="1"/>
  <c r="M232" i="13"/>
  <c r="N231" i="13" s="1"/>
  <c r="M226" i="13"/>
  <c r="N225" i="13" s="1"/>
  <c r="P228" i="13"/>
  <c r="O229" i="13"/>
  <c r="P229" i="13" s="1"/>
  <c r="I230" i="13"/>
  <c r="J229" i="13" s="1"/>
  <c r="K228" i="13" s="1"/>
  <c r="F227" i="13"/>
  <c r="O227" i="13" s="1"/>
  <c r="P226" i="13" s="1"/>
  <c r="Q225" i="13" s="1"/>
  <c r="L230" i="13"/>
  <c r="M229" i="13" s="1"/>
  <c r="N228" i="13" s="1"/>
  <c r="F233" i="13"/>
  <c r="O233" i="13" s="1"/>
  <c r="P232" i="13" s="1"/>
  <c r="Q231" i="13" s="1"/>
  <c r="G226" i="13" l="1"/>
  <c r="H225" i="13" s="1"/>
  <c r="Q228" i="13"/>
  <c r="G232" i="13"/>
  <c r="H231" i="13" s="1"/>
  <c r="N66" i="13" l="1"/>
  <c r="M66" i="13"/>
  <c r="K66" i="13"/>
  <c r="J66" i="13"/>
  <c r="H66" i="13"/>
  <c r="Q66" i="13" s="1"/>
  <c r="G66" i="13"/>
  <c r="P66" i="13" s="1"/>
  <c r="C65" i="13"/>
  <c r="F65" i="13" s="1"/>
  <c r="O65" i="13" s="1"/>
  <c r="L64" i="13"/>
  <c r="I64" i="13"/>
  <c r="F64" i="13"/>
  <c r="O64" i="13" s="1"/>
  <c r="M63" i="13"/>
  <c r="J63" i="13"/>
  <c r="G63" i="13"/>
  <c r="P63" i="13" s="1"/>
  <c r="E63" i="13"/>
  <c r="C62" i="13"/>
  <c r="I62" i="13" s="1"/>
  <c r="L61" i="13"/>
  <c r="I61" i="13"/>
  <c r="F61" i="13"/>
  <c r="O61" i="13" s="1"/>
  <c r="M60" i="13"/>
  <c r="J60" i="13"/>
  <c r="G60" i="13"/>
  <c r="P60" i="13" s="1"/>
  <c r="E60" i="13"/>
  <c r="L62" i="13" l="1"/>
  <c r="M61" i="13" s="1"/>
  <c r="N60" i="13" s="1"/>
  <c r="I65" i="13"/>
  <c r="J64" i="13" s="1"/>
  <c r="K63" i="13" s="1"/>
  <c r="L65" i="13"/>
  <c r="M64" i="13" s="1"/>
  <c r="N63" i="13" s="1"/>
  <c r="G64" i="13"/>
  <c r="H63" i="13" s="1"/>
  <c r="J61" i="13"/>
  <c r="K60" i="13" s="1"/>
  <c r="P64" i="13"/>
  <c r="Q63" i="13" s="1"/>
  <c r="F62" i="13"/>
  <c r="O62" i="13" s="1"/>
  <c r="P61" i="13" s="1"/>
  <c r="Q60" i="13" s="1"/>
  <c r="G61" i="13" l="1"/>
  <c r="H60" i="13" s="1"/>
  <c r="N25" i="13" l="1"/>
  <c r="M25" i="13"/>
  <c r="K25" i="13"/>
  <c r="J25" i="13"/>
  <c r="H25" i="13"/>
  <c r="Q25" i="13" s="1"/>
  <c r="G25" i="13"/>
  <c r="P25" i="13" s="1"/>
  <c r="C24" i="13"/>
  <c r="I24" i="13" s="1"/>
  <c r="L23" i="13"/>
  <c r="I23" i="13"/>
  <c r="F23" i="13"/>
  <c r="O23" i="13" s="1"/>
  <c r="M22" i="13"/>
  <c r="J22" i="13"/>
  <c r="G22" i="13"/>
  <c r="P22" i="13" s="1"/>
  <c r="E22" i="13"/>
  <c r="C21" i="13"/>
  <c r="L21" i="13" s="1"/>
  <c r="L20" i="13"/>
  <c r="I20" i="13"/>
  <c r="F20" i="13"/>
  <c r="M19" i="13"/>
  <c r="J19" i="13"/>
  <c r="G19" i="13"/>
  <c r="P19" i="13" s="1"/>
  <c r="E19" i="13"/>
  <c r="C18" i="13"/>
  <c r="I18" i="13" s="1"/>
  <c r="L17" i="13"/>
  <c r="I17" i="13"/>
  <c r="F17" i="13"/>
  <c r="O17" i="13" s="1"/>
  <c r="M16" i="13"/>
  <c r="J16" i="13"/>
  <c r="G16" i="13"/>
  <c r="P16" i="13" s="1"/>
  <c r="E16" i="13"/>
  <c r="N93" i="13"/>
  <c r="M93" i="13"/>
  <c r="K93" i="13"/>
  <c r="J93" i="13"/>
  <c r="H93" i="13"/>
  <c r="Q93" i="13" s="1"/>
  <c r="G93" i="13"/>
  <c r="P93" i="13" s="1"/>
  <c r="N92" i="13"/>
  <c r="M92" i="13"/>
  <c r="K92" i="13"/>
  <c r="J92" i="13"/>
  <c r="H92" i="13"/>
  <c r="Q92" i="13" s="1"/>
  <c r="G92" i="13"/>
  <c r="P92" i="13" s="1"/>
  <c r="N91" i="13"/>
  <c r="M91" i="13"/>
  <c r="K91" i="13"/>
  <c r="J91" i="13"/>
  <c r="H91" i="13"/>
  <c r="Q91" i="13" s="1"/>
  <c r="G91" i="13"/>
  <c r="P91" i="13" s="1"/>
  <c r="N90" i="13"/>
  <c r="M90" i="13"/>
  <c r="K90" i="13"/>
  <c r="J90" i="13"/>
  <c r="H90" i="13"/>
  <c r="Q90" i="13" s="1"/>
  <c r="G90" i="13"/>
  <c r="P90" i="13" s="1"/>
  <c r="N89" i="13"/>
  <c r="M89" i="13"/>
  <c r="K89" i="13"/>
  <c r="J89" i="13"/>
  <c r="H89" i="13"/>
  <c r="Q89" i="13" s="1"/>
  <c r="G89" i="13"/>
  <c r="P89" i="13" s="1"/>
  <c r="K223" i="13"/>
  <c r="J223" i="13"/>
  <c r="H223" i="13"/>
  <c r="G223" i="13"/>
  <c r="C223" i="13"/>
  <c r="I223" i="13" s="1"/>
  <c r="L222" i="13"/>
  <c r="K222" i="13"/>
  <c r="I222" i="13"/>
  <c r="H222" i="13"/>
  <c r="F222" i="13"/>
  <c r="O222" i="13" s="1"/>
  <c r="M221" i="13"/>
  <c r="J221" i="13"/>
  <c r="G221" i="13"/>
  <c r="P221" i="13" s="1"/>
  <c r="E221" i="13"/>
  <c r="K219" i="13"/>
  <c r="J219" i="13"/>
  <c r="H219" i="13"/>
  <c r="G219" i="13"/>
  <c r="C219" i="13"/>
  <c r="I219" i="13" s="1"/>
  <c r="L218" i="13"/>
  <c r="K218" i="13"/>
  <c r="I218" i="13"/>
  <c r="H218" i="13"/>
  <c r="F218" i="13"/>
  <c r="O218" i="13" s="1"/>
  <c r="M217" i="13"/>
  <c r="J217" i="13"/>
  <c r="G217" i="13"/>
  <c r="P217" i="13" s="1"/>
  <c r="E217" i="13"/>
  <c r="N182" i="13"/>
  <c r="M182" i="13"/>
  <c r="K182" i="13"/>
  <c r="J182" i="13"/>
  <c r="H182" i="13"/>
  <c r="Q182" i="13" s="1"/>
  <c r="G182" i="13"/>
  <c r="P182" i="13" s="1"/>
  <c r="N181" i="13"/>
  <c r="M181" i="13"/>
  <c r="K181" i="13"/>
  <c r="J181" i="13"/>
  <c r="H181" i="13"/>
  <c r="Q181" i="13" s="1"/>
  <c r="G181" i="13"/>
  <c r="P181" i="13" s="1"/>
  <c r="M180" i="13"/>
  <c r="K180" i="13"/>
  <c r="J180" i="13"/>
  <c r="G180" i="13"/>
  <c r="P180" i="13" s="1"/>
  <c r="K179" i="13"/>
  <c r="J179" i="13"/>
  <c r="H179" i="13"/>
  <c r="G179" i="13"/>
  <c r="C179" i="13"/>
  <c r="F179" i="13" s="1"/>
  <c r="O179" i="13" s="1"/>
  <c r="L178" i="13"/>
  <c r="K178" i="13"/>
  <c r="I178" i="13"/>
  <c r="H178" i="13"/>
  <c r="F178" i="13"/>
  <c r="M177" i="13"/>
  <c r="J177" i="13"/>
  <c r="G177" i="13"/>
  <c r="E177" i="13"/>
  <c r="K176" i="13"/>
  <c r="J176" i="13"/>
  <c r="H176" i="13"/>
  <c r="G176" i="13"/>
  <c r="C176" i="13"/>
  <c r="F176" i="13" s="1"/>
  <c r="O176" i="13" s="1"/>
  <c r="L175" i="13"/>
  <c r="K175" i="13"/>
  <c r="I175" i="13"/>
  <c r="H175" i="13"/>
  <c r="F175" i="13"/>
  <c r="M174" i="13"/>
  <c r="J174" i="13"/>
  <c r="G174" i="13"/>
  <c r="P174" i="13" s="1"/>
  <c r="E174" i="13"/>
  <c r="K173" i="13"/>
  <c r="J173" i="13"/>
  <c r="H173" i="13"/>
  <c r="G173" i="13"/>
  <c r="C173" i="13"/>
  <c r="F173" i="13" s="1"/>
  <c r="O173" i="13" s="1"/>
  <c r="L172" i="13"/>
  <c r="K172" i="13"/>
  <c r="I172" i="13"/>
  <c r="H172" i="13"/>
  <c r="F172" i="13"/>
  <c r="M171" i="13"/>
  <c r="J171" i="13"/>
  <c r="G171" i="13"/>
  <c r="E171" i="13"/>
  <c r="K170" i="13"/>
  <c r="J170" i="13"/>
  <c r="H170" i="13"/>
  <c r="G170" i="13"/>
  <c r="C170" i="13"/>
  <c r="F170" i="13" s="1"/>
  <c r="O170" i="13" s="1"/>
  <c r="L169" i="13"/>
  <c r="K169" i="13"/>
  <c r="I169" i="13"/>
  <c r="H169" i="13"/>
  <c r="F169" i="13"/>
  <c r="M168" i="13"/>
  <c r="J168" i="13"/>
  <c r="G168" i="13"/>
  <c r="P168" i="13" s="1"/>
  <c r="E168" i="13"/>
  <c r="K167" i="13"/>
  <c r="J167" i="13"/>
  <c r="H167" i="13"/>
  <c r="G167" i="13"/>
  <c r="C167" i="13"/>
  <c r="F167" i="13" s="1"/>
  <c r="O167" i="13" s="1"/>
  <c r="L166" i="13"/>
  <c r="K166" i="13"/>
  <c r="I166" i="13"/>
  <c r="H166" i="13"/>
  <c r="F166" i="13"/>
  <c r="M165" i="13"/>
  <c r="J165" i="13"/>
  <c r="G165" i="13"/>
  <c r="E165" i="13"/>
  <c r="K164" i="13"/>
  <c r="J164" i="13"/>
  <c r="H164" i="13"/>
  <c r="G164" i="13"/>
  <c r="C164" i="13"/>
  <c r="F164" i="13" s="1"/>
  <c r="O164" i="13" s="1"/>
  <c r="L163" i="13"/>
  <c r="K163" i="13"/>
  <c r="I163" i="13"/>
  <c r="H163" i="13"/>
  <c r="F163" i="13"/>
  <c r="M162" i="13"/>
  <c r="J162" i="13"/>
  <c r="G162" i="13"/>
  <c r="P162" i="13" s="1"/>
  <c r="E162" i="13"/>
  <c r="K161" i="13"/>
  <c r="J161" i="13"/>
  <c r="H161" i="13"/>
  <c r="G161" i="13"/>
  <c r="C161" i="13"/>
  <c r="F161" i="13" s="1"/>
  <c r="O161" i="13" s="1"/>
  <c r="L160" i="13"/>
  <c r="K160" i="13"/>
  <c r="I160" i="13"/>
  <c r="H160" i="13"/>
  <c r="F160" i="13"/>
  <c r="M159" i="13"/>
  <c r="J159" i="13"/>
  <c r="G159" i="13"/>
  <c r="E159" i="13"/>
  <c r="N143" i="13"/>
  <c r="M143" i="13"/>
  <c r="K143" i="13"/>
  <c r="J143" i="13"/>
  <c r="H143" i="13"/>
  <c r="Q143" i="13" s="1"/>
  <c r="G143" i="13"/>
  <c r="P143" i="13" s="1"/>
  <c r="K142" i="13"/>
  <c r="J142" i="13"/>
  <c r="H142" i="13"/>
  <c r="G142" i="13"/>
  <c r="C142" i="13"/>
  <c r="I142" i="13" s="1"/>
  <c r="L141" i="13"/>
  <c r="K141" i="13"/>
  <c r="I141" i="13"/>
  <c r="H141" i="13"/>
  <c r="F141" i="13"/>
  <c r="O141" i="13" s="1"/>
  <c r="M140" i="13"/>
  <c r="J140" i="13"/>
  <c r="G140" i="13"/>
  <c r="P140" i="13" s="1"/>
  <c r="E140" i="13"/>
  <c r="K139" i="13"/>
  <c r="J139" i="13"/>
  <c r="H139" i="13"/>
  <c r="G139" i="13"/>
  <c r="C139" i="13"/>
  <c r="I139" i="13" s="1"/>
  <c r="L138" i="13"/>
  <c r="K138" i="13"/>
  <c r="I138" i="13"/>
  <c r="H138" i="13"/>
  <c r="F138" i="13"/>
  <c r="O138" i="13" s="1"/>
  <c r="M137" i="13"/>
  <c r="J137" i="13"/>
  <c r="G137" i="13"/>
  <c r="P137" i="13" s="1"/>
  <c r="E137" i="13"/>
  <c r="K136" i="13"/>
  <c r="J136" i="13"/>
  <c r="H136" i="13"/>
  <c r="G136" i="13"/>
  <c r="C136" i="13"/>
  <c r="I136" i="13" s="1"/>
  <c r="L135" i="13"/>
  <c r="K135" i="13"/>
  <c r="I135" i="13"/>
  <c r="H135" i="13"/>
  <c r="F135" i="13"/>
  <c r="O135" i="13" s="1"/>
  <c r="M134" i="13"/>
  <c r="J134" i="13"/>
  <c r="G134" i="13"/>
  <c r="P134" i="13" s="1"/>
  <c r="E134" i="13"/>
  <c r="N132" i="13"/>
  <c r="M132" i="13"/>
  <c r="K132" i="13"/>
  <c r="J132" i="13"/>
  <c r="H132" i="13"/>
  <c r="Q132" i="13" s="1"/>
  <c r="G132" i="13"/>
  <c r="P132" i="13" s="1"/>
  <c r="K131" i="13"/>
  <c r="J131" i="13"/>
  <c r="H131" i="13"/>
  <c r="G131" i="13"/>
  <c r="C131" i="13"/>
  <c r="I131" i="13" s="1"/>
  <c r="L130" i="13"/>
  <c r="K130" i="13"/>
  <c r="I130" i="13"/>
  <c r="H130" i="13"/>
  <c r="F130" i="13"/>
  <c r="O130" i="13" s="1"/>
  <c r="M129" i="13"/>
  <c r="J129" i="13"/>
  <c r="G129" i="13"/>
  <c r="P129" i="13" s="1"/>
  <c r="E129" i="13"/>
  <c r="K128" i="13"/>
  <c r="J128" i="13"/>
  <c r="H128" i="13"/>
  <c r="G128" i="13"/>
  <c r="C128" i="13"/>
  <c r="I128" i="13" s="1"/>
  <c r="L127" i="13"/>
  <c r="K127" i="13"/>
  <c r="I127" i="13"/>
  <c r="H127" i="13"/>
  <c r="F127" i="13"/>
  <c r="O127" i="13" s="1"/>
  <c r="M126" i="13"/>
  <c r="J126" i="13"/>
  <c r="G126" i="13"/>
  <c r="P126" i="13" s="1"/>
  <c r="E126" i="13"/>
  <c r="K125" i="13"/>
  <c r="J125" i="13"/>
  <c r="H125" i="13"/>
  <c r="G125" i="13"/>
  <c r="C125" i="13"/>
  <c r="I125" i="13" s="1"/>
  <c r="L124" i="13"/>
  <c r="K124" i="13"/>
  <c r="I124" i="13"/>
  <c r="H124" i="13"/>
  <c r="F124" i="13"/>
  <c r="O124" i="13" s="1"/>
  <c r="M123" i="13"/>
  <c r="J123" i="13"/>
  <c r="G123" i="13"/>
  <c r="P123" i="13" s="1"/>
  <c r="E123" i="13"/>
  <c r="J23" i="13" l="1"/>
  <c r="K22" i="13" s="1"/>
  <c r="I21" i="13"/>
  <c r="J20" i="13" s="1"/>
  <c r="K19" i="13" s="1"/>
  <c r="F21" i="13"/>
  <c r="O21" i="13" s="1"/>
  <c r="J17" i="13"/>
  <c r="K16" i="13" s="1"/>
  <c r="M20" i="13"/>
  <c r="N19" i="13" s="1"/>
  <c r="J127" i="13"/>
  <c r="K126" i="13" s="1"/>
  <c r="F223" i="13"/>
  <c r="O223" i="13" s="1"/>
  <c r="P222" i="13" s="1"/>
  <c r="Q221" i="13" s="1"/>
  <c r="F24" i="13"/>
  <c r="O24" i="13" s="1"/>
  <c r="P23" i="13" s="1"/>
  <c r="Q22" i="13" s="1"/>
  <c r="G166" i="13"/>
  <c r="H165" i="13" s="1"/>
  <c r="F18" i="13"/>
  <c r="O18" i="13" s="1"/>
  <c r="P17" i="13" s="1"/>
  <c r="Q16" i="13" s="1"/>
  <c r="O20" i="13"/>
  <c r="L24" i="13"/>
  <c r="M23" i="13" s="1"/>
  <c r="N22" i="13" s="1"/>
  <c r="F128" i="13"/>
  <c r="O128" i="13" s="1"/>
  <c r="P127" i="13" s="1"/>
  <c r="Q126" i="13" s="1"/>
  <c r="J222" i="13"/>
  <c r="K221" i="13" s="1"/>
  <c r="L18" i="13"/>
  <c r="M17" i="13" s="1"/>
  <c r="N16" i="13" s="1"/>
  <c r="F219" i="13"/>
  <c r="O219" i="13" s="1"/>
  <c r="P218" i="13" s="1"/>
  <c r="Q217" i="13" s="1"/>
  <c r="L223" i="13"/>
  <c r="M222" i="13" s="1"/>
  <c r="N221" i="13" s="1"/>
  <c r="J141" i="13"/>
  <c r="K140" i="13" s="1"/>
  <c r="F142" i="13"/>
  <c r="O142" i="13" s="1"/>
  <c r="P141" i="13" s="1"/>
  <c r="Q140" i="13" s="1"/>
  <c r="G178" i="13"/>
  <c r="H177" i="13" s="1"/>
  <c r="G172" i="13"/>
  <c r="H171" i="13" s="1"/>
  <c r="L219" i="13"/>
  <c r="M218" i="13" s="1"/>
  <c r="N217" i="13" s="1"/>
  <c r="J130" i="13"/>
  <c r="K129" i="13" s="1"/>
  <c r="F131" i="13"/>
  <c r="O131" i="13" s="1"/>
  <c r="P130" i="13" s="1"/>
  <c r="Q129" i="13" s="1"/>
  <c r="G160" i="13"/>
  <c r="H159" i="13" s="1"/>
  <c r="J218" i="13"/>
  <c r="K217" i="13" s="1"/>
  <c r="J124" i="13"/>
  <c r="K123" i="13" s="1"/>
  <c r="L125" i="13"/>
  <c r="M124" i="13" s="1"/>
  <c r="N123" i="13" s="1"/>
  <c r="L128" i="13"/>
  <c r="M127" i="13" s="1"/>
  <c r="N126" i="13" s="1"/>
  <c r="J135" i="13"/>
  <c r="K134" i="13" s="1"/>
  <c r="F136" i="13"/>
  <c r="O136" i="13" s="1"/>
  <c r="P135" i="13" s="1"/>
  <c r="Q134" i="13" s="1"/>
  <c r="J138" i="13"/>
  <c r="K137" i="13" s="1"/>
  <c r="F139" i="13"/>
  <c r="O139" i="13" s="1"/>
  <c r="P138" i="13" s="1"/>
  <c r="Q137" i="13" s="1"/>
  <c r="P165" i="13"/>
  <c r="P177" i="13"/>
  <c r="L136" i="13"/>
  <c r="M135" i="13" s="1"/>
  <c r="N134" i="13" s="1"/>
  <c r="P159" i="13"/>
  <c r="G163" i="13"/>
  <c r="H162" i="13" s="1"/>
  <c r="P171" i="13"/>
  <c r="G175" i="13"/>
  <c r="H174" i="13" s="1"/>
  <c r="G169" i="13"/>
  <c r="H168" i="13" s="1"/>
  <c r="O160" i="13"/>
  <c r="P160" i="13" s="1"/>
  <c r="O163" i="13"/>
  <c r="P163" i="13" s="1"/>
  <c r="Q162" i="13" s="1"/>
  <c r="O166" i="13"/>
  <c r="P166" i="13" s="1"/>
  <c r="O169" i="13"/>
  <c r="P169" i="13" s="1"/>
  <c r="Q168" i="13" s="1"/>
  <c r="O172" i="13"/>
  <c r="P172" i="13" s="1"/>
  <c r="O175" i="13"/>
  <c r="P175" i="13" s="1"/>
  <c r="Q174" i="13" s="1"/>
  <c r="O178" i="13"/>
  <c r="P178" i="13" s="1"/>
  <c r="L161" i="13"/>
  <c r="M160" i="13" s="1"/>
  <c r="N159" i="13" s="1"/>
  <c r="L164" i="13"/>
  <c r="M163" i="13" s="1"/>
  <c r="N162" i="13" s="1"/>
  <c r="L167" i="13"/>
  <c r="M166" i="13" s="1"/>
  <c r="N165" i="13" s="1"/>
  <c r="L170" i="13"/>
  <c r="M169" i="13" s="1"/>
  <c r="N168" i="13" s="1"/>
  <c r="L173" i="13"/>
  <c r="M172" i="13" s="1"/>
  <c r="N171" i="13" s="1"/>
  <c r="L176" i="13"/>
  <c r="M175" i="13" s="1"/>
  <c r="N174" i="13" s="1"/>
  <c r="L179" i="13"/>
  <c r="M178" i="13" s="1"/>
  <c r="N177" i="13" s="1"/>
  <c r="I161" i="13"/>
  <c r="J160" i="13" s="1"/>
  <c r="K159" i="13" s="1"/>
  <c r="I164" i="13"/>
  <c r="J163" i="13" s="1"/>
  <c r="K162" i="13" s="1"/>
  <c r="I167" i="13"/>
  <c r="J166" i="13" s="1"/>
  <c r="K165" i="13" s="1"/>
  <c r="I170" i="13"/>
  <c r="J169" i="13" s="1"/>
  <c r="K168" i="13" s="1"/>
  <c r="I173" i="13"/>
  <c r="J172" i="13" s="1"/>
  <c r="K171" i="13" s="1"/>
  <c r="I176" i="13"/>
  <c r="J175" i="13" s="1"/>
  <c r="K174" i="13" s="1"/>
  <c r="I179" i="13"/>
  <c r="J178" i="13" s="1"/>
  <c r="K177" i="13" s="1"/>
  <c r="L139" i="13"/>
  <c r="M138" i="13" s="1"/>
  <c r="N137" i="13" s="1"/>
  <c r="L142" i="13"/>
  <c r="M141" i="13" s="1"/>
  <c r="N140" i="13" s="1"/>
  <c r="L131" i="13"/>
  <c r="M130" i="13" s="1"/>
  <c r="N129" i="13" s="1"/>
  <c r="F125" i="13"/>
  <c r="O125" i="13" s="1"/>
  <c r="P124" i="13" s="1"/>
  <c r="Q123" i="13" s="1"/>
  <c r="N111" i="13"/>
  <c r="M111" i="13"/>
  <c r="K111" i="13"/>
  <c r="J111" i="13"/>
  <c r="H111" i="13"/>
  <c r="Q111" i="13" s="1"/>
  <c r="G111" i="13"/>
  <c r="P111" i="13" s="1"/>
  <c r="K110" i="13"/>
  <c r="J110" i="13"/>
  <c r="H110" i="13"/>
  <c r="G110" i="13"/>
  <c r="C110" i="13"/>
  <c r="L109" i="13"/>
  <c r="K109" i="13"/>
  <c r="I109" i="13"/>
  <c r="H109" i="13"/>
  <c r="F109" i="13"/>
  <c r="O109" i="13" s="1"/>
  <c r="M108" i="13"/>
  <c r="J108" i="13"/>
  <c r="G108" i="13"/>
  <c r="P108" i="13" s="1"/>
  <c r="E108" i="13"/>
  <c r="K107" i="13"/>
  <c r="J107" i="13"/>
  <c r="H107" i="13"/>
  <c r="G107" i="13"/>
  <c r="C107" i="13"/>
  <c r="L106" i="13"/>
  <c r="K106" i="13"/>
  <c r="I106" i="13"/>
  <c r="H106" i="13"/>
  <c r="F106" i="13"/>
  <c r="O106" i="13" s="1"/>
  <c r="M105" i="13"/>
  <c r="J105" i="13"/>
  <c r="G105" i="13"/>
  <c r="P105" i="13" s="1"/>
  <c r="E105" i="13"/>
  <c r="P20" i="13" l="1"/>
  <c r="Q19" i="13" s="1"/>
  <c r="G141" i="13"/>
  <c r="H140" i="13" s="1"/>
  <c r="G20" i="13"/>
  <c r="H19" i="13" s="1"/>
  <c r="G222" i="13"/>
  <c r="H221" i="13" s="1"/>
  <c r="G218" i="13"/>
  <c r="H217" i="13" s="1"/>
  <c r="G23" i="13"/>
  <c r="H22" i="13" s="1"/>
  <c r="G17" i="13"/>
  <c r="H16" i="13" s="1"/>
  <c r="G127" i="13"/>
  <c r="H126" i="13" s="1"/>
  <c r="G135" i="13"/>
  <c r="H134" i="13" s="1"/>
  <c r="Q177" i="13"/>
  <c r="G138" i="13"/>
  <c r="H137" i="13" s="1"/>
  <c r="G124" i="13"/>
  <c r="H123" i="13" s="1"/>
  <c r="G130" i="13"/>
  <c r="H129" i="13" s="1"/>
  <c r="Q165" i="13"/>
  <c r="Q171" i="13"/>
  <c r="Q159" i="13"/>
  <c r="F107" i="13"/>
  <c r="I107" i="13"/>
  <c r="J106" i="13" s="1"/>
  <c r="K105" i="13" s="1"/>
  <c r="L107" i="13"/>
  <c r="M106" i="13" s="1"/>
  <c r="N105" i="13" s="1"/>
  <c r="F110" i="13"/>
  <c r="I110" i="13"/>
  <c r="J109" i="13" s="1"/>
  <c r="K108" i="13" s="1"/>
  <c r="L110" i="13"/>
  <c r="M109" i="13" s="1"/>
  <c r="N108" i="13" s="1"/>
  <c r="O107" i="13" l="1"/>
  <c r="P106" i="13" s="1"/>
  <c r="Q105" i="13" s="1"/>
  <c r="G106" i="13"/>
  <c r="H105" i="13" s="1"/>
  <c r="O110" i="13"/>
  <c r="P109" i="13" s="1"/>
  <c r="Q108" i="13" s="1"/>
  <c r="G109" i="13"/>
  <c r="H108" i="13" s="1"/>
</calcChain>
</file>

<file path=xl/sharedStrings.xml><?xml version="1.0" encoding="utf-8"?>
<sst xmlns="http://schemas.openxmlformats.org/spreadsheetml/2006/main" count="749" uniqueCount="331">
  <si>
    <t xml:space="preserve">цвет </t>
  </si>
  <si>
    <t xml:space="preserve">Коллекция ЧИЛИ </t>
  </si>
  <si>
    <t xml:space="preserve">Коллекция  БАЛИ </t>
  </si>
  <si>
    <t xml:space="preserve">Коллекция ЖАКЛИН  </t>
  </si>
  <si>
    <t xml:space="preserve">Коллекция ХОККАЙДО  </t>
  </si>
  <si>
    <t xml:space="preserve">Коллекция ТОКИО  </t>
  </si>
  <si>
    <t xml:space="preserve">Коллекция СИЭТЛ  </t>
  </si>
  <si>
    <t xml:space="preserve">Коллекция КАНТРИ </t>
  </si>
  <si>
    <t>цена, руб.</t>
  </si>
  <si>
    <t>Зеркало ЧИЛИ/КУБА 55</t>
  </si>
  <si>
    <t>Тумба без раковины ЧИЛИ 55</t>
  </si>
  <si>
    <t>Раковина  НЕКСТ 60</t>
  </si>
  <si>
    <t>Тумба без раковины ЧИЛИ 60</t>
  </si>
  <si>
    <t>Зеркало ЧИЛИ/КУБА 70</t>
  </si>
  <si>
    <t>Тумба без раковины ЧИЛИ 70</t>
  </si>
  <si>
    <t>номенклатура</t>
  </si>
  <si>
    <t>Зеркало ЧИЛИ/КУБА 80</t>
  </si>
  <si>
    <t>Тумба без раковины ЧИЛИ 80</t>
  </si>
  <si>
    <t>Раковина  НЕКСТ 90</t>
  </si>
  <si>
    <t>Тумба без раковины ЧИЛИ 90</t>
  </si>
  <si>
    <t>Зеркальный шкаф  БАЛИ 40 R</t>
  </si>
  <si>
    <t>Тумба без раковины БАЛИ 40 R</t>
  </si>
  <si>
    <t xml:space="preserve">Раковина  АЗОВ 40 </t>
  </si>
  <si>
    <t>Зеркало БАЛИ 62 R/L</t>
  </si>
  <si>
    <t xml:space="preserve">Раковина  БАЛТИКА 60 </t>
  </si>
  <si>
    <t>Комод  БАЛИ 71</t>
  </si>
  <si>
    <t xml:space="preserve">Тумба без раковины БАЛИ 75 </t>
  </si>
  <si>
    <t>Зеркало БАЛИ 75 R/L</t>
  </si>
  <si>
    <t>Зеркало БАЛИ 120</t>
  </si>
  <si>
    <t>Тумба без раковины БАЛИ 120</t>
  </si>
  <si>
    <t>Зеркало - шкаф (трюмо) БАЛИ/ФИДЖИ 75</t>
  </si>
  <si>
    <t>Зеркало ЖАКЛИН 80</t>
  </si>
  <si>
    <t>Тумба подвесная без раковины  ЖАКЛИН 80</t>
  </si>
  <si>
    <t>белый глянец / стразы</t>
  </si>
  <si>
    <t>Пенал ЖАКЛИН 39,2 R</t>
  </si>
  <si>
    <t>Зеркало ХОККАЙДО 75</t>
  </si>
  <si>
    <t>Обрешетка зеркала ХОККАЙДО 75</t>
  </si>
  <si>
    <t>Тумба без раковины ХОККАЙДО 75</t>
  </si>
  <si>
    <t>Зеркало ХОККАЙДО 90</t>
  </si>
  <si>
    <t>Обрешетка зеркала ХОККАЙДО 90</t>
  </si>
  <si>
    <t>Раковина ЛАГУНА 75</t>
  </si>
  <si>
    <t>Раковина ЛАГУНА 85</t>
  </si>
  <si>
    <t>Тумба без раковины ХОККАЙДО 85</t>
  </si>
  <si>
    <t>Зеркало ТОКИО 60 R/L</t>
  </si>
  <si>
    <t xml:space="preserve">Тумба без раковины  ТОКИО 60 </t>
  </si>
  <si>
    <t>Зеркало ТОКИО 70 R/L</t>
  </si>
  <si>
    <t>Тумба без раковины  ТОКИО 70</t>
  </si>
  <si>
    <t>Зеркало ТОКИО 80 R/L</t>
  </si>
  <si>
    <t>Тумба без раковины  ТОКИО 80</t>
  </si>
  <si>
    <t>Зеркало СИЭТЛ 60</t>
  </si>
  <si>
    <t>матовое белое серебро</t>
  </si>
  <si>
    <t>Комплект занавесок для зеркала  КАНТРИ 90</t>
  </si>
  <si>
    <t>Зеркало без занавесок КАНТРИ 90</t>
  </si>
  <si>
    <t>Раковина ГРАНАТ 90</t>
  </si>
  <si>
    <t>Комплект занавесок для тумбы   КАНТРИ 90</t>
  </si>
  <si>
    <t>Тумба без раковины и занавесок КАНТРИ 90</t>
  </si>
  <si>
    <t>кантри</t>
  </si>
  <si>
    <t>Зеркало МАДРИД 110</t>
  </si>
  <si>
    <t>серая и светлая лиственница</t>
  </si>
  <si>
    <t>белый глянец</t>
  </si>
  <si>
    <t>Зеркало АННА 60 R/L</t>
  </si>
  <si>
    <t>Зеркало АННА 90</t>
  </si>
  <si>
    <t>Зеркало АННА 100</t>
  </si>
  <si>
    <t>Зеркало АННА 120</t>
  </si>
  <si>
    <t>Тумба без раковины АННА 60</t>
  </si>
  <si>
    <t>Тумба без раковины АННА 75</t>
  </si>
  <si>
    <t>Тумба без раковины  АННА 100</t>
  </si>
  <si>
    <t>Тумба без раковины  АННА 120</t>
  </si>
  <si>
    <t xml:space="preserve">Раковина БАЙКАЛ 60  </t>
  </si>
  <si>
    <t>Раковина АЗАЛИЯ 75</t>
  </si>
  <si>
    <t>Раковина АЗАЛИЯ 90</t>
  </si>
  <si>
    <t>Тумба подвесная без раковины КУБА 90</t>
  </si>
  <si>
    <t>Тумба подвесная без раковины КУБА 75</t>
  </si>
  <si>
    <t>Зеркало КУБА 120</t>
  </si>
  <si>
    <t>Раковина ЖЕМЧУЖИНА 85</t>
  </si>
  <si>
    <t>Тумба подвесная без раковины КУБА 120</t>
  </si>
  <si>
    <t xml:space="preserve">Коллекция КУБА </t>
  </si>
  <si>
    <t>Коллекция МАДРИД</t>
  </si>
  <si>
    <t xml:space="preserve">Прайс-лист мебель для ванной комнаты БРИКЛАЕР  </t>
  </si>
  <si>
    <t xml:space="preserve">Тумба без раковины БАЛИ 60 </t>
  </si>
  <si>
    <t>Раковина ОРХИДЕЯ 120</t>
  </si>
  <si>
    <t>Тумба без раковины МАДРИД 110</t>
  </si>
  <si>
    <t>Раковина МОДЕРН 75</t>
  </si>
  <si>
    <t xml:space="preserve">Комплект занавесок для пенала  </t>
  </si>
  <si>
    <t xml:space="preserve">Пенал без занавесок с б/к КАНТРИ 40 R </t>
  </si>
  <si>
    <t>Крупный опт СНГ</t>
  </si>
  <si>
    <t>Раковина  Дрея Q 55</t>
  </si>
  <si>
    <t>Пенал СИЭТЛ 45  R</t>
  </si>
  <si>
    <t>Раковина КВАДРО 60</t>
  </si>
  <si>
    <t>Зеркало АННА 75 ЛАУРА 75</t>
  </si>
  <si>
    <t>Коллекция ДИАНА</t>
  </si>
  <si>
    <t>Зеркало ДИАНА 60</t>
  </si>
  <si>
    <t>белое</t>
  </si>
  <si>
    <t>Раковина  Квадро 60</t>
  </si>
  <si>
    <t>Тумба без раковины ДИАНА 60</t>
  </si>
  <si>
    <t>венге, светлая, серая</t>
  </si>
  <si>
    <t>венге, светлая</t>
  </si>
  <si>
    <t>венге/белый глянец, светлая/белый глянец</t>
  </si>
  <si>
    <t>венге/белый глянец, светлый/белый глянец</t>
  </si>
  <si>
    <t>венге</t>
  </si>
  <si>
    <t>Ручки ЧИЛИ</t>
  </si>
  <si>
    <t>Ручки АРГЕНТИНА</t>
  </si>
  <si>
    <t>Ручки КУБА</t>
  </si>
  <si>
    <t>Ручки Хоккайдо</t>
  </si>
  <si>
    <t>Комод Чили/Аргентина/Куба/Хоккайдо  55</t>
  </si>
  <si>
    <t>Универсальные изделия</t>
  </si>
  <si>
    <t>Коллекция КАРИБЫ дуб кантри/венге</t>
  </si>
  <si>
    <t>дуб кантри/венге</t>
  </si>
  <si>
    <t>Раковина КАННЫ 50</t>
  </si>
  <si>
    <t>Зеркало КАРИБЫ 50</t>
  </si>
  <si>
    <t>Зеркало КАРИБЫ 60</t>
  </si>
  <si>
    <t>Зеркало КАРИБЫ 75</t>
  </si>
  <si>
    <t>гасиенда</t>
  </si>
  <si>
    <t>Коллекция АРГЕНТИНА</t>
  </si>
  <si>
    <t>Зеркало АРГЕНТИНА 50</t>
  </si>
  <si>
    <t>Раковина РИНГ 50</t>
  </si>
  <si>
    <t>Зеркало АРГЕНТИНА 65</t>
  </si>
  <si>
    <t>Раковина ИНФИНИТИ 65</t>
  </si>
  <si>
    <t>Зеркало АРГЕНТИНА 75</t>
  </si>
  <si>
    <t>Раковина ИНФИНИТИ 76</t>
  </si>
  <si>
    <t>Коллекция АРГЕНТИНА Гасиенда</t>
  </si>
  <si>
    <t>Коллекция НИЦЦА</t>
  </si>
  <si>
    <t>Зеркало НИЦЦА 57</t>
  </si>
  <si>
    <t>Тумба без раковины НИЦЦА 55</t>
  </si>
  <si>
    <t>Тумба без раковины НИЦЦА 60</t>
  </si>
  <si>
    <t>ясень наварро, кокоболо</t>
  </si>
  <si>
    <t>ясень наварро</t>
  </si>
  <si>
    <t>Коллекция СЕВИЛЬЯ</t>
  </si>
  <si>
    <t>Зеркало СЕВИЛЬЯ 90</t>
  </si>
  <si>
    <t>Коллекция КАТЮША</t>
  </si>
  <si>
    <t>венге мали/песок</t>
  </si>
  <si>
    <t>Зеркало КАТЮША 50</t>
  </si>
  <si>
    <t>Зеркало БАЛИ 90 R/L</t>
  </si>
  <si>
    <t>Тумба подвесная без раковины СИЭТЛ 60  для Квадро 60</t>
  </si>
  <si>
    <t>Тумба без раковины КАРИБЫ 50</t>
  </si>
  <si>
    <t>Тумба без раковины КАРИБЫ 60</t>
  </si>
  <si>
    <t>Тумба без раковины КАРИБЫ 75</t>
  </si>
  <si>
    <t>Тумба без раковины АРГЕНТИНА 50</t>
  </si>
  <si>
    <t>Тумба без раковины АРГЕНТИНА 65</t>
  </si>
  <si>
    <t>Тумба без раковины АРГЕНТИНА 75</t>
  </si>
  <si>
    <t>Тумба подвесная без раковины  СЕВИЛЬЯ 90</t>
  </si>
  <si>
    <t>Тумба без раковины КАТЮША 50</t>
  </si>
  <si>
    <t>Зеркало СИЭТЛ 75</t>
  </si>
  <si>
    <t>Раковина КВАДРО 75</t>
  </si>
  <si>
    <t>Тумба подвесная без раковины СИЭТЛ 75  для Квадро 75</t>
  </si>
  <si>
    <t>Пенал с б/к АННА 52</t>
  </si>
  <si>
    <t>Тумба Анна 32 (не комплектуется раковиной)</t>
  </si>
  <si>
    <t>Шкаф навесной БАЛИ 60</t>
  </si>
  <si>
    <t>Зеркало ЖАКЛИН 110</t>
  </si>
  <si>
    <t>Коллекция ЖАКЛИН  de lux</t>
  </si>
  <si>
    <t>Коллекция БОСТОН</t>
  </si>
  <si>
    <t>Зеркало АКВАВИТА 60</t>
  </si>
  <si>
    <t>Тумба без раковины АКВАВИТА 60</t>
  </si>
  <si>
    <t>Зеркало АКВАВИТА 70</t>
  </si>
  <si>
    <t>Зеркало АКВАВИТА 80</t>
  </si>
  <si>
    <t>Тумба без раковины БОСТОН 60</t>
  </si>
  <si>
    <t>Тумба без раковины БОСТОН 75</t>
  </si>
  <si>
    <t>белый</t>
  </si>
  <si>
    <t>3D белый глянец</t>
  </si>
  <si>
    <t>Тумба без раковины АКВАВИТА 80</t>
  </si>
  <si>
    <t xml:space="preserve">белый глянец </t>
  </si>
  <si>
    <t>Столешница ЖАКЛИН 40</t>
  </si>
  <si>
    <t>Комод без столешницы, без ручек (2) ЖАКЛИН 40</t>
  </si>
  <si>
    <t>Тумба подвесная без раковины, без ручек (5) ЖАКЛИН 110</t>
  </si>
  <si>
    <t>белая, чёрная</t>
  </si>
  <si>
    <t>Шкаф навесной без ручек (1) ЖАКЛИН 40</t>
  </si>
  <si>
    <t>Рекомендованная розничная цена                       Москва</t>
  </si>
  <si>
    <t>Раковина  Агат 60</t>
  </si>
  <si>
    <t>Раковина  Агат 75</t>
  </si>
  <si>
    <t>стразы, чёрная</t>
  </si>
  <si>
    <t>Подлжка зеркала Жаклин 110</t>
  </si>
  <si>
    <t>Полочка к зеркалу Жаклин 110</t>
  </si>
  <si>
    <t>Тумба без раковины АКВАВИТА 70</t>
  </si>
  <si>
    <t>Зеркало МАДРИД 120</t>
  </si>
  <si>
    <t>Раковина АГАТ 120D</t>
  </si>
  <si>
    <t>Тумба без раковины МАДРИД 120D</t>
  </si>
  <si>
    <t>Раковина  КОРАЛЛ 90L</t>
  </si>
  <si>
    <t>Тумба без раковины  АННА 90L</t>
  </si>
  <si>
    <t>Тумба без раковины БАЛИ 90 L</t>
  </si>
  <si>
    <t>Зеркало ТОКИО 90 R/L</t>
  </si>
  <si>
    <t>Раковина  Агат 90</t>
  </si>
  <si>
    <t>Тумба без раковины  ТОКИО 90</t>
  </si>
  <si>
    <t>Шкаф навесной Анна 32 R/L</t>
  </si>
  <si>
    <t>ЭКОНОМ</t>
  </si>
  <si>
    <t>Коллекция АРГЕНТИНА с белыми фасадами</t>
  </si>
  <si>
    <t>Коллекция АННА белый глянец</t>
  </si>
  <si>
    <t>Коллекция ЛЮЧИЯ белый глянец</t>
  </si>
  <si>
    <t>Зеркало ЛЮЧИЯ 58</t>
  </si>
  <si>
    <t>Раковина АНТИК 55</t>
  </si>
  <si>
    <t>Тумба без раковины ЛЮЧИЯ 55</t>
  </si>
  <si>
    <t>Зеркало ЛЮЧИЯ 45                                    со шкафчиком ЛЮЧИЯ 20</t>
  </si>
  <si>
    <t>Раковина БАЙКАЛ 60</t>
  </si>
  <si>
    <t>Тумба без раковины ЛЮЧИЯ 60</t>
  </si>
  <si>
    <t>Раковина БАЛТИКА 70</t>
  </si>
  <si>
    <t>Тумба без раковины ЛЮЧИЯ 70</t>
  </si>
  <si>
    <t>Зеркало ЛЮЧИЯ 58                                    со  шкафчиком ЛЮЧИЯ 20</t>
  </si>
  <si>
    <t>Раковина БАЛТИКА 80</t>
  </si>
  <si>
    <t>Тумба без раковины ЛЮЧИЯ 80</t>
  </si>
  <si>
    <t>Зеркало ЛЮЧИЯ 45                                               с двумя шкафчиками ЛЮЧИЯ 20</t>
  </si>
  <si>
    <t>Зеркало ЛЮЧИЯ 45                                    с двумя шкафчиками ЛЮЧИЯ 20</t>
  </si>
  <si>
    <t>Раковина ЭЛЬБРУС 90</t>
  </si>
  <si>
    <t>Тумба без раковины ЛЮЧИЯ 90</t>
  </si>
  <si>
    <t>Зеркало ЛЮЧИЯ 58                                    с двумя шкафчиками ЛЮЧИЯ 20</t>
  </si>
  <si>
    <t>Раковина ЭЛЬБРУС 100</t>
  </si>
  <si>
    <t>Тумба без раковины ЛЮЧИЯ 100</t>
  </si>
  <si>
    <t xml:space="preserve">Раковина МОДЕРН 75 </t>
  </si>
  <si>
    <t>Раковина  ЭЛЬБРУС100</t>
  </si>
  <si>
    <t>Шкаф навесной Лючия 20</t>
  </si>
  <si>
    <t>ОСНОВНОЙ</t>
  </si>
  <si>
    <t>ЛЮКС</t>
  </si>
  <si>
    <t>Зеркало БОСТОН 60</t>
  </si>
  <si>
    <t>Зеркало КАРИБЫ 100</t>
  </si>
  <si>
    <t>Тумба без раковины КАРИБЫ 100</t>
  </si>
  <si>
    <t>Коллекция ЛЮЧИЯ золото, серебро</t>
  </si>
  <si>
    <t>Коллекция АГРА</t>
  </si>
  <si>
    <t>Коллекция ДОРИС</t>
  </si>
  <si>
    <t>Тумба без раковины АГРА 55</t>
  </si>
  <si>
    <t>венге, дуб</t>
  </si>
  <si>
    <t>Зеркало ДОРИС 60</t>
  </si>
  <si>
    <t>Тумба без раковины ДОРИС 60</t>
  </si>
  <si>
    <t>венге, светлая лиственница</t>
  </si>
  <si>
    <t>Зеркало ПАЛЕРМО 55</t>
  </si>
  <si>
    <t>Раковина Тигода 60</t>
  </si>
  <si>
    <t>Зеркало ПАЛЕРМО 74</t>
  </si>
  <si>
    <t>Раковина Тигода 70</t>
  </si>
  <si>
    <t>Тумба без раковиы ПАЛЕРМО 70</t>
  </si>
  <si>
    <t>Раковина Тигода 80</t>
  </si>
  <si>
    <t>Коллекция ПАЛЕРМО</t>
  </si>
  <si>
    <t>Тумба без раковиы ПАЛЕРМО 80</t>
  </si>
  <si>
    <t>Раковина  ЭЛЬБРУС 90</t>
  </si>
  <si>
    <t>Тумба без раковины  АННА 90 центральная</t>
  </si>
  <si>
    <t>Комод Анна 65</t>
  </si>
  <si>
    <t>Шкаф навесной Анна 65</t>
  </si>
  <si>
    <t>Зеркало АГРА 55</t>
  </si>
  <si>
    <t>Тумба без раковины ПАЛЕРМО 55</t>
  </si>
  <si>
    <t>Тумба без раковины ПАЛЕРМО 60</t>
  </si>
  <si>
    <t>Раковина ТИГОДА 55</t>
  </si>
  <si>
    <t>Зеркало МАДРИД 90</t>
  </si>
  <si>
    <t>Тумба без раковины МАДРИД 90</t>
  </si>
  <si>
    <t>Шкаф навесной ЧИЛИ 62</t>
  </si>
  <si>
    <t>Раковина Дрея 60 мини</t>
  </si>
  <si>
    <t>Зеркало ЧИЛИ/КУБА 90</t>
  </si>
  <si>
    <t>венге,светлая</t>
  </si>
  <si>
    <t xml:space="preserve">Зеркало СИЕНА 50 </t>
  </si>
  <si>
    <t>Тумба без раковины СИЕНА 50</t>
  </si>
  <si>
    <t>Зеркало СИЕНА 65</t>
  </si>
  <si>
    <t>Тумба без раковины СИЕНА 65</t>
  </si>
  <si>
    <t xml:space="preserve">КРУПНЫЙ ОПТ (-33%)                                  </t>
  </si>
  <si>
    <t>Ручка ЖАКЛИН (за 1шт)</t>
  </si>
  <si>
    <t xml:space="preserve">Зеркало ЛЮЧИЯ 45           </t>
  </si>
  <si>
    <t>Коллекция СИЕНА</t>
  </si>
  <si>
    <t>МЕЛКИЙ ОПТ (-23%)</t>
  </si>
  <si>
    <t xml:space="preserve">ОПТ (-26%)                                  </t>
  </si>
  <si>
    <t>Пенал с б/к АННА 32 универсальный</t>
  </si>
  <si>
    <t>Пенал с б/к АРГЕНТИНА 34 универсальный</t>
  </si>
  <si>
    <t>Пенал с б/к БАЛИ 34 универсальный</t>
  </si>
  <si>
    <t>Пенал КУБА 37,5 универсальный</t>
  </si>
  <si>
    <t>Пенал с б/к НИЦЦА 34 универсальный</t>
  </si>
  <si>
    <t>Пенал c б/к ТОКИО 32  универсальный</t>
  </si>
  <si>
    <t>Пенал ХОККАЙДО 40 универсальный</t>
  </si>
  <si>
    <t>Пенал ЧИЛИ 34 универсальный</t>
  </si>
  <si>
    <t>Пенал с б/к АКВАВИТА 32 универсальный</t>
  </si>
  <si>
    <t>Пенал БОСТОН 45 универсальный</t>
  </si>
  <si>
    <t>Пенал с б/к КАРИБЫ 34 универсальный</t>
  </si>
  <si>
    <t>Пенал с б/к ЛЮЧИЯ 34 универсальный</t>
  </si>
  <si>
    <t>Пенал с б/к ПАЛЕРМО 34 универсальный</t>
  </si>
  <si>
    <t>Пенал с б/к СИЕНА 34 универсальный</t>
  </si>
  <si>
    <t xml:space="preserve">венге/белый , светлая/белый </t>
  </si>
  <si>
    <t xml:space="preserve">белый </t>
  </si>
  <si>
    <t>патина/золото, патина/серебро</t>
  </si>
  <si>
    <t>Тумба ПАЛЕРМО 60/2  напольная с 2 ящиками</t>
  </si>
  <si>
    <t>Тумба ПАЛЕРМО 70/2  напольная с 2 ящиками</t>
  </si>
  <si>
    <t>Тумба ПАЛЕРМО 80/2  напольная с 2 ящиками</t>
  </si>
  <si>
    <t>Тумба ПАЛЕРМО 55/3 подвесная с 2 ящиками</t>
  </si>
  <si>
    <t>Тумба ПАЛЕРМО 60/3 подвесная с 2 ящиками</t>
  </si>
  <si>
    <t>Тумба ПАЛЕРМО 70/3 подвесная с 2 ящиками</t>
  </si>
  <si>
    <t>Тумба ПАЛЕРМО 80/3 подвесная с 2 ящиками</t>
  </si>
  <si>
    <t>Шкаф навесной ПАЛЕРМО 62</t>
  </si>
  <si>
    <t>Тумба без раковины ЛЮЧИЯ 120</t>
  </si>
  <si>
    <t>Зеркало ЛЮЧИЯ 80                                    с двумя шкафчиками ЛЮЧИЯ 20</t>
  </si>
  <si>
    <t xml:space="preserve">Зеркало ЛЮЧИЯ 80   </t>
  </si>
  <si>
    <t>Зеркало ЛЮЧИЯ 80                                   с двумя шкафчиками ЛЮЧИЯ 20</t>
  </si>
  <si>
    <t xml:space="preserve">Зеркало ЛЮЧИЯ 80           </t>
  </si>
  <si>
    <t>светлая</t>
  </si>
  <si>
    <t>Тумба без раковины МАДРИД 75</t>
  </si>
  <si>
    <t>серая лиственница</t>
  </si>
  <si>
    <t>Коллекция КУБА с китайскими раковинами</t>
  </si>
  <si>
    <t>Раковина ЛИЛИЯ 60</t>
  </si>
  <si>
    <t>Раковина ТИГОДА 55 мини</t>
  </si>
  <si>
    <t>Тумба без раковины БАЛИ 85</t>
  </si>
  <si>
    <t>Раковина  ОСКАР 85</t>
  </si>
  <si>
    <t>Тумба без раковины МАДРИД 85</t>
  </si>
  <si>
    <t>венге, светлый, серый</t>
  </si>
  <si>
    <t>Раковина СТИЛЬ 75</t>
  </si>
  <si>
    <t>Коллекция КАРИБЫ гасиенда</t>
  </si>
  <si>
    <t>светлая, дуб антик/сатин</t>
  </si>
  <si>
    <t>Коллекция КАРИБЫ светлая лиственница, дуб антик/сатин</t>
  </si>
  <si>
    <t>Раковина КЛАССИК 120</t>
  </si>
  <si>
    <t>Зеркало ПАЛЕРМО 90</t>
  </si>
  <si>
    <t>Раковина Домино 90</t>
  </si>
  <si>
    <t>Тумба ПАЛЕРМО 90</t>
  </si>
  <si>
    <t>венге,светлая, серая</t>
  </si>
  <si>
    <t>дуб бардолино</t>
  </si>
  <si>
    <t>белый глянец/золото</t>
  </si>
  <si>
    <t xml:space="preserve"> белый глянец/серебро</t>
  </si>
  <si>
    <t>белый глянец/серебро</t>
  </si>
  <si>
    <t>светлая лиственница, венге</t>
  </si>
  <si>
    <t>бежевый</t>
  </si>
  <si>
    <t>Коллекция АННА бежевая</t>
  </si>
  <si>
    <t xml:space="preserve">Тумба без раковины БАЛИ 65 </t>
  </si>
  <si>
    <t>Шкаф навесной Анна 65 со стеклянными дверками</t>
  </si>
  <si>
    <t>Раковина  СТЕЛЛА 65</t>
  </si>
  <si>
    <t xml:space="preserve">Раковина ЭЛЕГИЯ 60  </t>
  </si>
  <si>
    <t>Раковина ЭЛЕГИЯ 60</t>
  </si>
  <si>
    <t>Раковина МАДРИД 110</t>
  </si>
  <si>
    <t>Раковина ЖАКЛИН 80</t>
  </si>
  <si>
    <t>Пенал с б/к БАЛИ 57</t>
  </si>
  <si>
    <t>Раковина  ДРЕЯ 90 R/L</t>
  </si>
  <si>
    <t>Тумба без раковины  АННА 90R/L</t>
  </si>
  <si>
    <t>Тумба без раковины БАЛИ 90 R/L</t>
  </si>
  <si>
    <t>Зеркало МАДРИД 85</t>
  </si>
  <si>
    <t>Раковина СТИЛЬ 85</t>
  </si>
  <si>
    <t>Шкаф навесной КАРИБЫ 62</t>
  </si>
  <si>
    <t>Зеркало ЛЮЧИЯ 45</t>
  </si>
  <si>
    <t>Тумба без раковины ЛЮЧИЯ 50</t>
  </si>
  <si>
    <t>Коллекция ЛЮЧИЯ золото</t>
  </si>
  <si>
    <t>Раковина  ТИГОДА 80</t>
  </si>
  <si>
    <t>Раковина ТИГОДА 60</t>
  </si>
  <si>
    <t>Раковина ТИГОДА 70</t>
  </si>
  <si>
    <t>Коллекция АКВАВИТА
распродажа остатков</t>
  </si>
  <si>
    <t>Распродажа остатков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</si>
</sst>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24"/>
      <color theme="1"/>
      <name val="Arial"/>
      <family val="2"/>
      <charset val="204"/>
    </font>
    <font>
      <sz val="24"/>
      <name val="Arial"/>
      <family val="2"/>
      <charset val="204"/>
    </font>
    <font>
      <sz val="24"/>
      <color theme="1"/>
      <name val="Arial"/>
      <family val="2"/>
      <charset val="204"/>
    </font>
    <font>
      <b/>
      <sz val="24"/>
      <name val="Arial"/>
      <family val="2"/>
      <charset val="204"/>
    </font>
    <font>
      <b/>
      <sz val="24"/>
      <color theme="0"/>
      <name val="Arial"/>
      <family val="2"/>
      <charset val="204"/>
    </font>
    <font>
      <b/>
      <sz val="24"/>
      <color theme="1"/>
      <name val="Calibri"/>
      <family val="2"/>
      <charset val="204"/>
      <scheme val="minor"/>
    </font>
    <font>
      <b/>
      <sz val="24"/>
      <color rgb="FFFF0000"/>
      <name val="Arial"/>
      <family val="2"/>
      <charset val="204"/>
    </font>
    <font>
      <b/>
      <i/>
      <sz val="24"/>
      <color rgb="FFFF0000"/>
      <name val="Arial"/>
      <family val="2"/>
      <charset val="204"/>
    </font>
    <font>
      <b/>
      <i/>
      <sz val="24"/>
      <name val="Arial"/>
      <family val="2"/>
      <charset val="204"/>
    </font>
    <font>
      <b/>
      <sz val="36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>
      <alignment horizontal="left"/>
    </xf>
    <xf numFmtId="0" fontId="3" fillId="0" borderId="0">
      <alignment horizontal="left"/>
    </xf>
    <xf numFmtId="0" fontId="1" fillId="0" borderId="0"/>
    <xf numFmtId="164" fontId="2" fillId="0" borderId="0" applyFont="0" applyFill="0" applyBorder="0" applyAlignment="0" applyProtection="0"/>
    <xf numFmtId="0" fontId="1" fillId="0" borderId="0"/>
  </cellStyleXfs>
  <cellXfs count="30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8" fillId="3" borderId="7" xfId="2" applyFont="1" applyFill="1" applyBorder="1" applyAlignment="1">
      <alignment vertical="center"/>
    </xf>
    <xf numFmtId="0" fontId="6" fillId="0" borderId="0" xfId="0" applyFont="1" applyFill="1"/>
    <xf numFmtId="0" fontId="8" fillId="3" borderId="0" xfId="2" applyFont="1" applyFill="1" applyBorder="1" applyAlignment="1">
      <alignment vertical="center"/>
    </xf>
    <xf numFmtId="0" fontId="9" fillId="0" borderId="0" xfId="0" applyFont="1" applyFill="1"/>
    <xf numFmtId="0" fontId="4" fillId="0" borderId="0" xfId="0" applyFont="1"/>
    <xf numFmtId="0" fontId="6" fillId="0" borderId="1" xfId="0" applyFont="1" applyBorder="1"/>
    <xf numFmtId="1" fontId="11" fillId="4" borderId="13" xfId="0" applyNumberFormat="1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/>
    </xf>
    <xf numFmtId="1" fontId="6" fillId="0" borderId="1" xfId="0" applyNumberFormat="1" applyFont="1" applyBorder="1"/>
    <xf numFmtId="49" fontId="5" fillId="0" borderId="4" xfId="2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5" fillId="0" borderId="1" xfId="2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3" fontId="5" fillId="0" borderId="1" xfId="2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0" fontId="8" fillId="3" borderId="1" xfId="7" applyFont="1" applyFill="1" applyBorder="1" applyAlignment="1">
      <alignment vertical="center"/>
    </xf>
    <xf numFmtId="0" fontId="8" fillId="3" borderId="7" xfId="7" applyFont="1" applyFill="1" applyBorder="1" applyAlignment="1">
      <alignment vertical="center"/>
    </xf>
    <xf numFmtId="0" fontId="8" fillId="3" borderId="0" xfId="7" applyFont="1" applyFill="1" applyBorder="1" applyAlignment="1">
      <alignment vertical="center"/>
    </xf>
    <xf numFmtId="3" fontId="5" fillId="0" borderId="1" xfId="7" applyNumberFormat="1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3" fontId="5" fillId="3" borderId="1" xfId="7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4" borderId="16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0" fontId="8" fillId="3" borderId="11" xfId="2" applyFont="1" applyFill="1" applyBorder="1" applyAlignment="1">
      <alignment vertical="center"/>
    </xf>
    <xf numFmtId="0" fontId="8" fillId="3" borderId="10" xfId="2" applyFont="1" applyFill="1" applyBorder="1" applyAlignment="1">
      <alignment vertical="center"/>
    </xf>
    <xf numFmtId="0" fontId="8" fillId="3" borderId="8" xfId="2" applyFont="1" applyFill="1" applyBorder="1" applyAlignment="1">
      <alignment vertical="center"/>
    </xf>
    <xf numFmtId="0" fontId="8" fillId="3" borderId="9" xfId="2" applyFont="1" applyFill="1" applyBorder="1" applyAlignment="1">
      <alignment vertical="center"/>
    </xf>
    <xf numFmtId="1" fontId="11" fillId="4" borderId="1" xfId="0" applyNumberFormat="1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3" fontId="5" fillId="0" borderId="1" xfId="7" applyNumberFormat="1" applyFont="1" applyFill="1" applyBorder="1" applyAlignment="1">
      <alignment horizontal="center" vertical="center" wrapText="1"/>
    </xf>
    <xf numFmtId="3" fontId="7" fillId="0" borderId="1" xfId="7" applyNumberFormat="1" applyFont="1" applyFill="1" applyBorder="1" applyAlignment="1">
      <alignment horizontal="center" vertical="center" wrapText="1"/>
    </xf>
    <xf numFmtId="3" fontId="7" fillId="0" borderId="1" xfId="2" applyNumberFormat="1" applyFont="1" applyFill="1" applyBorder="1" applyAlignment="1">
      <alignment horizontal="center" vertical="center" wrapText="1"/>
    </xf>
    <xf numFmtId="3" fontId="7" fillId="0" borderId="8" xfId="2" applyNumberFormat="1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 wrapText="1"/>
    </xf>
    <xf numFmtId="3" fontId="5" fillId="0" borderId="8" xfId="7" applyNumberFormat="1" applyFont="1" applyFill="1" applyBorder="1" applyAlignment="1">
      <alignment horizontal="center" vertical="center" wrapText="1"/>
    </xf>
    <xf numFmtId="0" fontId="5" fillId="0" borderId="8" xfId="7" applyFont="1" applyFill="1" applyBorder="1" applyAlignment="1">
      <alignment horizontal="center" vertical="center"/>
    </xf>
    <xf numFmtId="3" fontId="7" fillId="0" borderId="8" xfId="7" applyNumberFormat="1" applyFont="1" applyFill="1" applyBorder="1" applyAlignment="1">
      <alignment horizontal="center" vertical="center" wrapText="1"/>
    </xf>
    <xf numFmtId="3" fontId="5" fillId="0" borderId="8" xfId="2" applyNumberFormat="1" applyFont="1" applyFill="1" applyBorder="1" applyAlignment="1">
      <alignment horizontal="center" vertical="center" wrapText="1"/>
    </xf>
    <xf numFmtId="3" fontId="5" fillId="0" borderId="11" xfId="2" applyNumberFormat="1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4" borderId="16" xfId="0" applyNumberFormat="1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3" fontId="5" fillId="0" borderId="3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0" fontId="6" fillId="5" borderId="0" xfId="0" applyFont="1" applyFill="1"/>
    <xf numFmtId="3" fontId="5" fillId="0" borderId="1" xfId="2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4" borderId="16" xfId="0" applyNumberFormat="1" applyFont="1" applyFill="1" applyBorder="1" applyAlignment="1">
      <alignment horizontal="center" vertical="center"/>
    </xf>
    <xf numFmtId="1" fontId="11" fillId="0" borderId="13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/>
    <xf numFmtId="3" fontId="7" fillId="5" borderId="8" xfId="2" applyNumberFormat="1" applyFont="1" applyFill="1" applyBorder="1" applyAlignment="1">
      <alignment vertical="center" wrapText="1"/>
    </xf>
    <xf numFmtId="3" fontId="7" fillId="5" borderId="9" xfId="2" applyNumberFormat="1" applyFont="1" applyFill="1" applyBorder="1" applyAlignment="1">
      <alignment vertical="center" wrapText="1"/>
    </xf>
    <xf numFmtId="3" fontId="7" fillId="5" borderId="5" xfId="2" applyNumberFormat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/>
    </xf>
    <xf numFmtId="0" fontId="6" fillId="5" borderId="9" xfId="0" applyFont="1" applyFill="1" applyBorder="1"/>
    <xf numFmtId="0" fontId="6" fillId="5" borderId="5" xfId="0" applyFont="1" applyFill="1" applyBorder="1"/>
    <xf numFmtId="1" fontId="4" fillId="0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4" borderId="16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3" fontId="5" fillId="6" borderId="1" xfId="2" applyNumberFormat="1" applyFont="1" applyFill="1" applyBorder="1" applyAlignment="1">
      <alignment horizontal="center" vertical="center" wrapText="1"/>
    </xf>
    <xf numFmtId="3" fontId="7" fillId="6" borderId="1" xfId="2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3" fontId="5" fillId="6" borderId="1" xfId="7" applyNumberFormat="1" applyFont="1" applyFill="1" applyBorder="1" applyAlignment="1">
      <alignment horizontal="center" vertical="center" wrapText="1"/>
    </xf>
    <xf numFmtId="3" fontId="7" fillId="6" borderId="1" xfId="7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3" fontId="5" fillId="0" borderId="3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3" fontId="5" fillId="0" borderId="1" xfId="7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1" fontId="5" fillId="0" borderId="1" xfId="0" applyNumberFormat="1" applyFont="1" applyBorder="1"/>
    <xf numFmtId="0" fontId="7" fillId="3" borderId="1" xfId="0" applyFont="1" applyFill="1" applyBorder="1"/>
    <xf numFmtId="0" fontId="7" fillId="3" borderId="1" xfId="2" applyFont="1" applyFill="1" applyBorder="1" applyAlignment="1">
      <alignment vertical="center"/>
    </xf>
    <xf numFmtId="0" fontId="7" fillId="3" borderId="0" xfId="2" applyFont="1" applyFill="1" applyBorder="1" applyAlignment="1">
      <alignment vertical="center"/>
    </xf>
    <xf numFmtId="1" fontId="7" fillId="0" borderId="13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1" fontId="5" fillId="0" borderId="1" xfId="0" applyNumberFormat="1" applyFont="1" applyFill="1" applyBorder="1"/>
    <xf numFmtId="0" fontId="8" fillId="3" borderId="1" xfId="7" applyFont="1" applyFill="1" applyBorder="1" applyAlignment="1">
      <alignment vertical="center" wrapText="1"/>
    </xf>
    <xf numFmtId="1" fontId="7" fillId="6" borderId="13" xfId="0" applyNumberFormat="1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1" fontId="7" fillId="6" borderId="16" xfId="0" applyNumberFormat="1" applyFont="1" applyFill="1" applyBorder="1" applyAlignment="1">
      <alignment horizontal="center" vertical="center"/>
    </xf>
    <xf numFmtId="0" fontId="5" fillId="6" borderId="8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6" borderId="1" xfId="0" applyFont="1" applyFill="1" applyBorder="1"/>
    <xf numFmtId="1" fontId="5" fillId="6" borderId="1" xfId="0" applyNumberFormat="1" applyFont="1" applyFill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24" xfId="0" applyNumberFormat="1" applyFont="1" applyFill="1" applyBorder="1" applyAlignment="1">
      <alignment horizontal="center" vertical="center"/>
    </xf>
    <xf numFmtId="1" fontId="7" fillId="0" borderId="25" xfId="0" applyNumberFormat="1" applyFont="1" applyFill="1" applyBorder="1" applyAlignment="1">
      <alignment horizontal="center" vertical="center"/>
    </xf>
    <xf numFmtId="1" fontId="7" fillId="0" borderId="26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3" fontId="5" fillId="0" borderId="1" xfId="7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3" fontId="5" fillId="0" borderId="13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3" fontId="5" fillId="0" borderId="16" xfId="2" applyNumberFormat="1" applyFont="1" applyFill="1" applyBorder="1" applyAlignment="1">
      <alignment horizontal="center" vertical="center" wrapText="1"/>
    </xf>
    <xf numFmtId="1" fontId="7" fillId="0" borderId="14" xfId="0" applyNumberFormat="1" applyFont="1" applyFill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1" fontId="7" fillId="0" borderId="17" xfId="0" applyNumberFormat="1" applyFont="1" applyFill="1" applyBorder="1" applyAlignment="1">
      <alignment horizontal="center" vertical="center"/>
    </xf>
    <xf numFmtId="1" fontId="7" fillId="6" borderId="13" xfId="0" applyNumberFormat="1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1" fontId="7" fillId="6" borderId="16" xfId="0" applyNumberFormat="1" applyFont="1" applyFill="1" applyBorder="1" applyAlignment="1">
      <alignment horizontal="center" vertical="center"/>
    </xf>
    <xf numFmtId="3" fontId="5" fillId="0" borderId="19" xfId="2" applyNumberFormat="1" applyFont="1" applyFill="1" applyBorder="1" applyAlignment="1">
      <alignment horizontal="center" vertical="center" wrapText="1"/>
    </xf>
    <xf numFmtId="3" fontId="5" fillId="0" borderId="3" xfId="2" applyNumberFormat="1" applyFont="1" applyFill="1" applyBorder="1" applyAlignment="1">
      <alignment horizontal="center" vertical="center" wrapText="1"/>
    </xf>
    <xf numFmtId="1" fontId="7" fillId="0" borderId="16" xfId="0" applyNumberFormat="1" applyFont="1" applyFill="1" applyBorder="1" applyAlignment="1">
      <alignment horizontal="center" vertical="center"/>
    </xf>
    <xf numFmtId="1" fontId="7" fillId="6" borderId="14" xfId="0" applyNumberFormat="1" applyFont="1" applyFill="1" applyBorder="1" applyAlignment="1">
      <alignment horizontal="center" vertical="center"/>
    </xf>
    <xf numFmtId="1" fontId="7" fillId="6" borderId="15" xfId="0" applyNumberFormat="1" applyFont="1" applyFill="1" applyBorder="1" applyAlignment="1">
      <alignment horizontal="center" vertical="center"/>
    </xf>
    <xf numFmtId="1" fontId="7" fillId="6" borderId="17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3" fontId="7" fillId="0" borderId="0" xfId="2" applyNumberFormat="1" applyFont="1" applyBorder="1" applyAlignment="1">
      <alignment horizontal="center" vertical="center" wrapText="1"/>
    </xf>
    <xf numFmtId="3" fontId="7" fillId="0" borderId="12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3" fontId="5" fillId="0" borderId="2" xfId="2" applyNumberFormat="1" applyFont="1" applyBorder="1" applyAlignment="1">
      <alignment horizontal="center" vertical="center" wrapText="1"/>
    </xf>
    <xf numFmtId="3" fontId="5" fillId="0" borderId="4" xfId="2" applyNumberFormat="1" applyFont="1" applyBorder="1" applyAlignment="1">
      <alignment horizontal="center" vertical="center" wrapText="1"/>
    </xf>
    <xf numFmtId="3" fontId="5" fillId="0" borderId="3" xfId="2" applyNumberFormat="1" applyFont="1" applyBorder="1" applyAlignment="1">
      <alignment horizontal="center" vertical="center" wrapText="1"/>
    </xf>
    <xf numFmtId="3" fontId="5" fillId="0" borderId="7" xfId="2" applyNumberFormat="1" applyFont="1" applyBorder="1" applyAlignment="1">
      <alignment horizontal="center" vertical="center" wrapText="1"/>
    </xf>
    <xf numFmtId="3" fontId="5" fillId="0" borderId="0" xfId="2" applyNumberFormat="1" applyFont="1" applyBorder="1" applyAlignment="1">
      <alignment horizontal="center" vertical="center" wrapText="1"/>
    </xf>
    <xf numFmtId="3" fontId="5" fillId="0" borderId="12" xfId="2" applyNumberFormat="1" applyFont="1" applyBorder="1" applyAlignment="1">
      <alignment horizontal="center" vertical="center" wrapText="1"/>
    </xf>
    <xf numFmtId="1" fontId="7" fillId="0" borderId="19" xfId="0" applyNumberFormat="1" applyFont="1" applyFill="1" applyBorder="1" applyAlignment="1">
      <alignment horizontal="center" vertical="center"/>
    </xf>
    <xf numFmtId="3" fontId="5" fillId="6" borderId="13" xfId="2" applyNumberFormat="1" applyFont="1" applyFill="1" applyBorder="1" applyAlignment="1">
      <alignment horizontal="center" vertical="center" wrapText="1"/>
    </xf>
    <xf numFmtId="3" fontId="5" fillId="6" borderId="1" xfId="2" applyNumberFormat="1" applyFont="1" applyFill="1" applyBorder="1" applyAlignment="1">
      <alignment horizontal="center" vertical="center" wrapText="1"/>
    </xf>
    <xf numFmtId="3" fontId="5" fillId="6" borderId="16" xfId="2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1" fontId="7" fillId="6" borderId="19" xfId="0" applyNumberFormat="1" applyFont="1" applyFill="1" applyBorder="1" applyAlignment="1">
      <alignment horizontal="center" vertical="center"/>
    </xf>
    <xf numFmtId="1" fontId="7" fillId="6" borderId="4" xfId="0" applyNumberFormat="1" applyFont="1" applyFill="1" applyBorder="1" applyAlignment="1">
      <alignment horizontal="center" vertical="center"/>
    </xf>
    <xf numFmtId="1" fontId="7" fillId="6" borderId="3" xfId="0" applyNumberFormat="1" applyFont="1" applyFill="1" applyBorder="1" applyAlignment="1">
      <alignment horizontal="center" vertical="center"/>
    </xf>
    <xf numFmtId="3" fontId="5" fillId="6" borderId="19" xfId="2" applyNumberFormat="1" applyFont="1" applyFill="1" applyBorder="1" applyAlignment="1">
      <alignment horizontal="center" vertical="center" wrapText="1"/>
    </xf>
    <xf numFmtId="3" fontId="5" fillId="6" borderId="4" xfId="2" applyNumberFormat="1" applyFont="1" applyFill="1" applyBorder="1" applyAlignment="1">
      <alignment horizontal="center" vertical="center" wrapText="1"/>
    </xf>
    <xf numFmtId="3" fontId="5" fillId="6" borderId="3" xfId="2" applyNumberFormat="1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left" vertical="center"/>
    </xf>
    <xf numFmtId="0" fontId="8" fillId="3" borderId="10" xfId="2" applyFont="1" applyFill="1" applyBorder="1" applyAlignment="1">
      <alignment horizontal="left" vertical="center"/>
    </xf>
    <xf numFmtId="0" fontId="5" fillId="0" borderId="2" xfId="7" applyFont="1" applyFill="1" applyBorder="1" applyAlignment="1">
      <alignment horizontal="center" vertical="center" wrapText="1"/>
    </xf>
    <xf numFmtId="0" fontId="5" fillId="0" borderId="4" xfId="7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 textRotation="89"/>
    </xf>
    <xf numFmtId="0" fontId="13" fillId="0" borderId="0" xfId="0" applyFont="1" applyAlignment="1">
      <alignment horizontal="center" vertical="center" textRotation="89"/>
    </xf>
    <xf numFmtId="1" fontId="4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0" fontId="5" fillId="0" borderId="4" xfId="7" applyFont="1" applyFill="1" applyBorder="1" applyAlignment="1">
      <alignment horizontal="center" vertical="center"/>
    </xf>
    <xf numFmtId="0" fontId="5" fillId="0" borderId="3" xfId="7" applyFont="1" applyFill="1" applyBorder="1" applyAlignment="1">
      <alignment horizontal="center" vertical="center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" fontId="4" fillId="0" borderId="20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center" vertical="center"/>
    </xf>
    <xf numFmtId="3" fontId="5" fillId="0" borderId="1" xfId="7" applyNumberFormat="1" applyFont="1" applyBorder="1" applyAlignment="1">
      <alignment horizontal="center" vertical="center" wrapText="1"/>
    </xf>
    <xf numFmtId="3" fontId="5" fillId="0" borderId="1" xfId="7" applyNumberFormat="1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11" fillId="0" borderId="8" xfId="0" applyNumberFormat="1" applyFont="1" applyFill="1" applyBorder="1" applyAlignment="1">
      <alignment horizontal="center" vertical="center"/>
    </xf>
    <xf numFmtId="1" fontId="11" fillId="0" borderId="5" xfId="0" applyNumberFormat="1" applyFont="1" applyFill="1" applyBorder="1" applyAlignment="1">
      <alignment horizontal="center" vertical="center"/>
    </xf>
    <xf numFmtId="1" fontId="4" fillId="0" borderId="19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center" vertical="center"/>
    </xf>
    <xf numFmtId="1" fontId="11" fillId="0" borderId="16" xfId="0" applyNumberFormat="1" applyFont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11" fillId="0" borderId="23" xfId="0" applyNumberFormat="1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center" vertical="center"/>
    </xf>
    <xf numFmtId="1" fontId="11" fillId="0" borderId="22" xfId="0" applyNumberFormat="1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3" fontId="5" fillId="0" borderId="13" xfId="2" applyNumberFormat="1" applyFont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3" fontId="5" fillId="0" borderId="16" xfId="2" applyNumberFormat="1" applyFont="1" applyBorder="1" applyAlignment="1">
      <alignment horizontal="center" vertical="center" wrapText="1"/>
    </xf>
    <xf numFmtId="1" fontId="11" fillId="0" borderId="11" xfId="0" applyNumberFormat="1" applyFont="1" applyFill="1" applyBorder="1" applyAlignment="1">
      <alignment horizontal="center" vertical="center"/>
    </xf>
    <xf numFmtId="3" fontId="5" fillId="0" borderId="18" xfId="2" applyNumberFormat="1" applyFont="1" applyBorder="1" applyAlignment="1">
      <alignment horizontal="center" vertical="center" wrapText="1"/>
    </xf>
    <xf numFmtId="3" fontId="5" fillId="0" borderId="19" xfId="2" applyNumberFormat="1" applyFont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center" vertical="center"/>
    </xf>
    <xf numFmtId="1" fontId="12" fillId="0" borderId="4" xfId="0" applyNumberFormat="1" applyFont="1" applyFill="1" applyBorder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center" vertical="center"/>
    </xf>
  </cellXfs>
  <cellStyles count="8">
    <cellStyle name="Обычный" xfId="0" builtinId="0"/>
    <cellStyle name="Обычный 2" xfId="3"/>
    <cellStyle name="Обычный 2 4" xfId="4"/>
    <cellStyle name="Обычный 3" xfId="5"/>
    <cellStyle name="Обычный 4" xfId="2"/>
    <cellStyle name="Обычный 4 2" xfId="7"/>
    <cellStyle name="Финансовый 2" xfId="1"/>
    <cellStyle name="Финансовый 3" xfId="6"/>
  </cellStyles>
  <dxfs count="0"/>
  <tableStyles count="0" defaultTableStyle="TableStyleMedium2" defaultPivotStyle="PivotStyleMedium9"/>
  <colors>
    <mruColors>
      <color rgb="FF00FFCC"/>
      <color rgb="FF66FFFF"/>
      <color rgb="FF663300"/>
      <color rgb="FFFFFFCC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72;&#1073;&#1057;&#1090;&#1086;&#1083;\marina\Desktop\&#1055;&#1056;&#1040;&#1049;&#1057;%2001.11.2017\&#1053;&#1054;&#1042;&#1067;&#1049;%20&#1055;&#1056;&#1040;&#1049;&#1057;%20&#1086;&#1073;&#1097;&#1080;&#1081;%20(&#1092;&#1086;&#1088;&#1084;&#1091;&#1083;&#1099;)%2001.11.2017%20&#1074;&#1077;&#1088;&#1089;&#1080;&#1103;%2031.01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йс общий  "/>
      <sheetName val="архив"/>
      <sheetName val="Лист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7"/>
  <sheetViews>
    <sheetView showGridLines="0" tabSelected="1" zoomScale="40" zoomScaleNormal="40" zoomScaleSheetLayoutView="40" workbookViewId="0">
      <pane ySplit="1" topLeftCell="A2" activePane="bottomLeft" state="frozen"/>
      <selection pane="bottomLeft" sqref="A1:B1"/>
    </sheetView>
  </sheetViews>
  <sheetFormatPr defaultColWidth="9.140625" defaultRowHeight="15" customHeight="1" x14ac:dyDescent="0.5"/>
  <cols>
    <col min="1" max="1" width="84" style="2" customWidth="1"/>
    <col min="2" max="2" width="36.28515625" style="2" customWidth="1"/>
    <col min="3" max="3" width="47.42578125" style="6" customWidth="1"/>
    <col min="4" max="4" width="27.5703125" style="6" customWidth="1"/>
    <col min="5" max="5" width="22.42578125" style="7" customWidth="1"/>
    <col min="6" max="6" width="32.140625" style="6" customWidth="1"/>
    <col min="7" max="7" width="33.5703125" style="6" customWidth="1"/>
    <col min="8" max="8" width="21.42578125" style="7" customWidth="1"/>
    <col min="9" max="16384" width="9.140625" style="1"/>
  </cols>
  <sheetData>
    <row r="1" spans="1:8" ht="103.5" customHeight="1" x14ac:dyDescent="0.4">
      <c r="A1" s="213" t="s">
        <v>78</v>
      </c>
      <c r="B1" s="215"/>
      <c r="C1" s="218" t="s">
        <v>166</v>
      </c>
      <c r="D1" s="218"/>
      <c r="E1" s="218"/>
      <c r="F1" s="213" t="s">
        <v>251</v>
      </c>
      <c r="G1" s="214"/>
      <c r="H1" s="215"/>
    </row>
    <row r="2" spans="1:8" s="2" customFormat="1" ht="57.75" customHeight="1" x14ac:dyDescent="0.4">
      <c r="A2" s="56" t="s">
        <v>15</v>
      </c>
      <c r="B2" s="15" t="s">
        <v>0</v>
      </c>
      <c r="C2" s="223" t="s">
        <v>8</v>
      </c>
      <c r="D2" s="224"/>
      <c r="E2" s="225"/>
      <c r="F2" s="216" t="s">
        <v>8</v>
      </c>
      <c r="G2" s="216"/>
      <c r="H2" s="217"/>
    </row>
    <row r="3" spans="1:8" ht="66" customHeight="1" x14ac:dyDescent="0.4">
      <c r="A3" s="106" t="s">
        <v>208</v>
      </c>
      <c r="B3" s="107"/>
      <c r="C3" s="107"/>
      <c r="D3" s="107"/>
      <c r="E3" s="107"/>
      <c r="F3" s="107"/>
      <c r="G3" s="107"/>
      <c r="H3" s="107"/>
    </row>
    <row r="4" spans="1:8" ht="37.5" customHeight="1" thickBot="1" x14ac:dyDescent="0.45">
      <c r="A4" s="109" t="s">
        <v>185</v>
      </c>
      <c r="B4" s="109"/>
      <c r="C4" s="109"/>
      <c r="D4" s="109"/>
      <c r="E4" s="109"/>
      <c r="F4" s="109"/>
      <c r="G4" s="109"/>
      <c r="H4" s="109"/>
    </row>
    <row r="5" spans="1:8" ht="50.1" customHeight="1" x14ac:dyDescent="0.4">
      <c r="A5" s="148" t="s">
        <v>60</v>
      </c>
      <c r="B5" s="193" t="s">
        <v>59</v>
      </c>
      <c r="C5" s="158"/>
      <c r="D5" s="158">
        <v>5100</v>
      </c>
      <c r="E5" s="189">
        <v>13880</v>
      </c>
      <c r="F5" s="158"/>
      <c r="G5" s="169">
        <v>3927</v>
      </c>
      <c r="H5" s="189">
        <v>10687</v>
      </c>
    </row>
    <row r="6" spans="1:8" ht="50.1" customHeight="1" x14ac:dyDescent="0.4">
      <c r="A6" s="148" t="s">
        <v>312</v>
      </c>
      <c r="B6" s="193"/>
      <c r="C6" s="158">
        <v>2090</v>
      </c>
      <c r="D6" s="189">
        <v>8780</v>
      </c>
      <c r="E6" s="189"/>
      <c r="F6" s="158">
        <v>1609</v>
      </c>
      <c r="G6" s="189">
        <v>6760</v>
      </c>
      <c r="H6" s="189"/>
    </row>
    <row r="7" spans="1:8" ht="50.1" customHeight="1" thickBot="1" x14ac:dyDescent="0.45">
      <c r="A7" s="48" t="s">
        <v>64</v>
      </c>
      <c r="B7" s="193"/>
      <c r="C7" s="158">
        <v>6690</v>
      </c>
      <c r="D7" s="189"/>
      <c r="E7" s="189"/>
      <c r="F7" s="158">
        <v>5151</v>
      </c>
      <c r="G7" s="189"/>
      <c r="H7" s="189"/>
    </row>
    <row r="8" spans="1:8" ht="50.1" customHeight="1" x14ac:dyDescent="0.4">
      <c r="A8" s="147" t="s">
        <v>89</v>
      </c>
      <c r="B8" s="193" t="s">
        <v>59</v>
      </c>
      <c r="C8" s="158"/>
      <c r="D8" s="158">
        <v>6810</v>
      </c>
      <c r="E8" s="189">
        <v>19340</v>
      </c>
      <c r="F8" s="158"/>
      <c r="G8" s="169">
        <v>5244</v>
      </c>
      <c r="H8" s="189">
        <v>14892</v>
      </c>
    </row>
    <row r="9" spans="1:8" ht="50.1" customHeight="1" x14ac:dyDescent="0.4">
      <c r="A9" s="147" t="s">
        <v>82</v>
      </c>
      <c r="B9" s="193"/>
      <c r="C9" s="158">
        <v>4270</v>
      </c>
      <c r="D9" s="189">
        <v>12530</v>
      </c>
      <c r="E9" s="189"/>
      <c r="F9" s="158">
        <v>3288</v>
      </c>
      <c r="G9" s="189">
        <v>9648</v>
      </c>
      <c r="H9" s="189"/>
    </row>
    <row r="10" spans="1:8" ht="50.1" customHeight="1" thickBot="1" x14ac:dyDescent="0.45">
      <c r="A10" s="48" t="s">
        <v>65</v>
      </c>
      <c r="B10" s="193"/>
      <c r="C10" s="158">
        <v>8260</v>
      </c>
      <c r="D10" s="189"/>
      <c r="E10" s="189"/>
      <c r="F10" s="158">
        <v>6360</v>
      </c>
      <c r="G10" s="189"/>
      <c r="H10" s="189"/>
    </row>
    <row r="11" spans="1:8" ht="50.1" customHeight="1" x14ac:dyDescent="0.4">
      <c r="A11" s="46" t="s">
        <v>61</v>
      </c>
      <c r="B11" s="193" t="s">
        <v>59</v>
      </c>
      <c r="C11" s="158"/>
      <c r="D11" s="158">
        <v>8640</v>
      </c>
      <c r="E11" s="189">
        <v>29430</v>
      </c>
      <c r="F11" s="158"/>
      <c r="G11" s="169">
        <v>6653</v>
      </c>
      <c r="H11" s="189">
        <v>22661</v>
      </c>
    </row>
    <row r="12" spans="1:8" ht="50.1" customHeight="1" x14ac:dyDescent="0.4">
      <c r="A12" s="46" t="s">
        <v>317</v>
      </c>
      <c r="B12" s="193"/>
      <c r="C12" s="158">
        <v>6690</v>
      </c>
      <c r="D12" s="189">
        <v>20790</v>
      </c>
      <c r="E12" s="189"/>
      <c r="F12" s="158">
        <v>5151</v>
      </c>
      <c r="G12" s="189">
        <v>16008</v>
      </c>
      <c r="H12" s="189"/>
    </row>
    <row r="13" spans="1:8" ht="50.1" customHeight="1" thickBot="1" x14ac:dyDescent="0.45">
      <c r="A13" s="47" t="s">
        <v>318</v>
      </c>
      <c r="B13" s="193"/>
      <c r="C13" s="158">
        <v>14100</v>
      </c>
      <c r="D13" s="189"/>
      <c r="E13" s="189"/>
      <c r="F13" s="158">
        <v>10857</v>
      </c>
      <c r="G13" s="189"/>
      <c r="H13" s="189"/>
    </row>
    <row r="14" spans="1:8" ht="50.1" customHeight="1" x14ac:dyDescent="0.4">
      <c r="A14" s="46" t="s">
        <v>61</v>
      </c>
      <c r="B14" s="193" t="s">
        <v>59</v>
      </c>
      <c r="C14" s="158"/>
      <c r="D14" s="158">
        <v>8640</v>
      </c>
      <c r="E14" s="189">
        <v>24300</v>
      </c>
      <c r="F14" s="158"/>
      <c r="G14" s="169">
        <v>6653</v>
      </c>
      <c r="H14" s="189">
        <v>18711</v>
      </c>
    </row>
    <row r="15" spans="1:8" ht="50.1" customHeight="1" x14ac:dyDescent="0.4">
      <c r="A15" s="46" t="s">
        <v>229</v>
      </c>
      <c r="B15" s="193"/>
      <c r="C15" s="158">
        <v>3930</v>
      </c>
      <c r="D15" s="189">
        <v>15660</v>
      </c>
      <c r="E15" s="189"/>
      <c r="F15" s="158">
        <v>3026</v>
      </c>
      <c r="G15" s="189">
        <v>12058</v>
      </c>
      <c r="H15" s="189"/>
    </row>
    <row r="16" spans="1:8" ht="70.5" customHeight="1" thickBot="1" x14ac:dyDescent="0.45">
      <c r="A16" s="47" t="s">
        <v>230</v>
      </c>
      <c r="B16" s="193"/>
      <c r="C16" s="158">
        <v>11730</v>
      </c>
      <c r="D16" s="189"/>
      <c r="E16" s="189"/>
      <c r="F16" s="158">
        <v>9032</v>
      </c>
      <c r="G16" s="189"/>
      <c r="H16" s="189"/>
    </row>
    <row r="17" spans="1:8" ht="50.1" customHeight="1" x14ac:dyDescent="0.4">
      <c r="A17" s="147" t="s">
        <v>62</v>
      </c>
      <c r="B17" s="193" t="s">
        <v>59</v>
      </c>
      <c r="C17" s="158"/>
      <c r="D17" s="158">
        <v>10110</v>
      </c>
      <c r="E17" s="189">
        <v>30280</v>
      </c>
      <c r="F17" s="158"/>
      <c r="G17" s="169">
        <v>7785</v>
      </c>
      <c r="H17" s="189">
        <v>23316</v>
      </c>
    </row>
    <row r="18" spans="1:8" ht="50.1" customHeight="1" x14ac:dyDescent="0.4">
      <c r="A18" s="147" t="s">
        <v>206</v>
      </c>
      <c r="B18" s="193"/>
      <c r="C18" s="158">
        <v>5200</v>
      </c>
      <c r="D18" s="189">
        <v>20170</v>
      </c>
      <c r="E18" s="189"/>
      <c r="F18" s="158">
        <v>4004</v>
      </c>
      <c r="G18" s="189">
        <v>15531</v>
      </c>
      <c r="H18" s="189"/>
    </row>
    <row r="19" spans="1:8" ht="50.1" customHeight="1" thickBot="1" x14ac:dyDescent="0.45">
      <c r="A19" s="48" t="s">
        <v>66</v>
      </c>
      <c r="B19" s="193"/>
      <c r="C19" s="158">
        <v>14970</v>
      </c>
      <c r="D19" s="189"/>
      <c r="E19" s="189"/>
      <c r="F19" s="158">
        <v>11527</v>
      </c>
      <c r="G19" s="189"/>
      <c r="H19" s="189"/>
    </row>
    <row r="20" spans="1:8" ht="50.1" customHeight="1" x14ac:dyDescent="0.4">
      <c r="A20" s="147" t="s">
        <v>63</v>
      </c>
      <c r="B20" s="193" t="s">
        <v>59</v>
      </c>
      <c r="C20" s="158"/>
      <c r="D20" s="158">
        <v>17290</v>
      </c>
      <c r="E20" s="189">
        <v>49340</v>
      </c>
      <c r="F20" s="158"/>
      <c r="G20" s="169">
        <v>13313</v>
      </c>
      <c r="H20" s="189">
        <v>37991</v>
      </c>
    </row>
    <row r="21" spans="1:8" ht="50.1" customHeight="1" x14ac:dyDescent="0.4">
      <c r="A21" s="147" t="s">
        <v>297</v>
      </c>
      <c r="B21" s="193"/>
      <c r="C21" s="158">
        <v>8420</v>
      </c>
      <c r="D21" s="189">
        <v>32050</v>
      </c>
      <c r="E21" s="189"/>
      <c r="F21" s="158">
        <v>6483</v>
      </c>
      <c r="G21" s="189">
        <v>24678</v>
      </c>
      <c r="H21" s="189"/>
    </row>
    <row r="22" spans="1:8" ht="50.1" customHeight="1" x14ac:dyDescent="0.4">
      <c r="A22" s="48" t="s">
        <v>67</v>
      </c>
      <c r="B22" s="193"/>
      <c r="C22" s="158">
        <v>23630</v>
      </c>
      <c r="D22" s="189"/>
      <c r="E22" s="189"/>
      <c r="F22" s="158">
        <v>18195</v>
      </c>
      <c r="G22" s="189"/>
      <c r="H22" s="189"/>
    </row>
    <row r="23" spans="1:8" ht="50.1" customHeight="1" x14ac:dyDescent="0.4">
      <c r="A23" s="50" t="s">
        <v>253</v>
      </c>
      <c r="B23" s="162" t="s">
        <v>59</v>
      </c>
      <c r="C23" s="170"/>
      <c r="D23" s="189">
        <v>12970</v>
      </c>
      <c r="E23" s="189"/>
      <c r="F23" s="171"/>
      <c r="G23" s="189">
        <v>9987</v>
      </c>
      <c r="H23" s="189">
        <v>0</v>
      </c>
    </row>
    <row r="24" spans="1:8" ht="58.5" customHeight="1" x14ac:dyDescent="0.4">
      <c r="A24" s="50" t="s">
        <v>145</v>
      </c>
      <c r="B24" s="162" t="s">
        <v>59</v>
      </c>
      <c r="C24" s="170"/>
      <c r="D24" s="189">
        <v>16260</v>
      </c>
      <c r="E24" s="189"/>
      <c r="F24" s="171"/>
      <c r="G24" s="189">
        <v>12520</v>
      </c>
      <c r="H24" s="189">
        <v>0</v>
      </c>
    </row>
    <row r="25" spans="1:8" ht="58.5" customHeight="1" x14ac:dyDescent="0.4">
      <c r="A25" s="147" t="s">
        <v>231</v>
      </c>
      <c r="B25" s="162" t="s">
        <v>59</v>
      </c>
      <c r="C25" s="170"/>
      <c r="D25" s="189">
        <v>14390</v>
      </c>
      <c r="E25" s="189"/>
      <c r="F25" s="171"/>
      <c r="G25" s="189">
        <v>11080</v>
      </c>
      <c r="H25" s="189">
        <v>0</v>
      </c>
    </row>
    <row r="26" spans="1:8" ht="98.25" customHeight="1" x14ac:dyDescent="0.4">
      <c r="A26" s="147" t="s">
        <v>146</v>
      </c>
      <c r="B26" s="162" t="s">
        <v>59</v>
      </c>
      <c r="C26" s="170"/>
      <c r="D26" s="189">
        <v>6450</v>
      </c>
      <c r="E26" s="189"/>
      <c r="F26" s="171"/>
      <c r="G26" s="189">
        <v>4967</v>
      </c>
      <c r="H26" s="189">
        <v>0</v>
      </c>
    </row>
    <row r="27" spans="1:8" ht="78.75" customHeight="1" x14ac:dyDescent="0.4">
      <c r="A27" s="50" t="s">
        <v>232</v>
      </c>
      <c r="B27" s="63" t="s">
        <v>59</v>
      </c>
      <c r="C27" s="164"/>
      <c r="D27" s="189">
        <v>5950</v>
      </c>
      <c r="E27" s="189"/>
      <c r="F27" s="165"/>
      <c r="G27" s="189">
        <v>4582</v>
      </c>
      <c r="H27" s="189">
        <v>0</v>
      </c>
    </row>
    <row r="28" spans="1:8" ht="78.75" customHeight="1" x14ac:dyDescent="0.4">
      <c r="A28" s="51" t="s">
        <v>310</v>
      </c>
      <c r="B28" s="146" t="s">
        <v>59</v>
      </c>
      <c r="C28" s="164"/>
      <c r="D28" s="189">
        <v>7530</v>
      </c>
      <c r="E28" s="189"/>
      <c r="F28" s="165"/>
      <c r="G28" s="189">
        <v>5798</v>
      </c>
      <c r="H28" s="189">
        <v>0</v>
      </c>
    </row>
    <row r="29" spans="1:8" ht="78.75" customHeight="1" x14ac:dyDescent="0.4">
      <c r="A29" s="50" t="s">
        <v>182</v>
      </c>
      <c r="B29" s="81" t="s">
        <v>59</v>
      </c>
      <c r="C29" s="164"/>
      <c r="D29" s="187">
        <v>3610</v>
      </c>
      <c r="E29" s="188"/>
      <c r="F29" s="165"/>
      <c r="G29" s="187">
        <v>2780</v>
      </c>
      <c r="H29" s="188">
        <v>0</v>
      </c>
    </row>
    <row r="30" spans="1:8" ht="37.5" customHeight="1" thickBot="1" x14ac:dyDescent="0.45">
      <c r="A30" s="40" t="s">
        <v>2</v>
      </c>
      <c r="B30" s="41"/>
      <c r="C30" s="166"/>
      <c r="D30" s="166"/>
      <c r="E30" s="166"/>
      <c r="F30" s="166"/>
      <c r="G30" s="166"/>
      <c r="H30" s="166"/>
    </row>
    <row r="31" spans="1:8" ht="39.950000000000003" customHeight="1" x14ac:dyDescent="0.4">
      <c r="A31" s="147" t="s">
        <v>20</v>
      </c>
      <c r="B31" s="196" t="s">
        <v>97</v>
      </c>
      <c r="C31" s="158"/>
      <c r="D31" s="158">
        <v>3460</v>
      </c>
      <c r="E31" s="189">
        <v>8690</v>
      </c>
      <c r="F31" s="158"/>
      <c r="G31" s="169">
        <v>2664</v>
      </c>
      <c r="H31" s="189">
        <v>6691</v>
      </c>
    </row>
    <row r="32" spans="1:8" ht="39.950000000000003" customHeight="1" x14ac:dyDescent="0.4">
      <c r="A32" s="147" t="s">
        <v>22</v>
      </c>
      <c r="B32" s="196"/>
      <c r="C32" s="158">
        <v>1620</v>
      </c>
      <c r="D32" s="189">
        <v>5230</v>
      </c>
      <c r="E32" s="189"/>
      <c r="F32" s="158">
        <v>1247</v>
      </c>
      <c r="G32" s="189">
        <v>4027</v>
      </c>
      <c r="H32" s="189"/>
    </row>
    <row r="33" spans="1:8" ht="39.950000000000003" customHeight="1" thickBot="1" x14ac:dyDescent="0.45">
      <c r="A33" s="48" t="s">
        <v>21</v>
      </c>
      <c r="B33" s="196"/>
      <c r="C33" s="158">
        <v>3610</v>
      </c>
      <c r="D33" s="189"/>
      <c r="E33" s="189"/>
      <c r="F33" s="158">
        <v>2780</v>
      </c>
      <c r="G33" s="189"/>
      <c r="H33" s="189"/>
    </row>
    <row r="34" spans="1:8" ht="39.950000000000003" customHeight="1" x14ac:dyDescent="0.4">
      <c r="A34" s="147" t="s">
        <v>23</v>
      </c>
      <c r="B34" s="196" t="s">
        <v>97</v>
      </c>
      <c r="C34" s="158"/>
      <c r="D34" s="158">
        <v>6900</v>
      </c>
      <c r="E34" s="189">
        <v>15140</v>
      </c>
      <c r="F34" s="158"/>
      <c r="G34" s="169">
        <v>5313</v>
      </c>
      <c r="H34" s="189">
        <v>11658</v>
      </c>
    </row>
    <row r="35" spans="1:8" ht="39.950000000000003" customHeight="1" x14ac:dyDescent="0.4">
      <c r="A35" s="147" t="s">
        <v>24</v>
      </c>
      <c r="B35" s="196"/>
      <c r="C35" s="158">
        <v>2310</v>
      </c>
      <c r="D35" s="189">
        <v>8240</v>
      </c>
      <c r="E35" s="189"/>
      <c r="F35" s="158">
        <v>1779</v>
      </c>
      <c r="G35" s="189">
        <v>6345</v>
      </c>
      <c r="H35" s="189"/>
    </row>
    <row r="36" spans="1:8" ht="39.950000000000003" customHeight="1" thickBot="1" x14ac:dyDescent="0.45">
      <c r="A36" s="48" t="s">
        <v>79</v>
      </c>
      <c r="B36" s="196"/>
      <c r="C36" s="158">
        <v>5930</v>
      </c>
      <c r="D36" s="189"/>
      <c r="E36" s="189"/>
      <c r="F36" s="158">
        <v>4566</v>
      </c>
      <c r="G36" s="189"/>
      <c r="H36" s="189"/>
    </row>
    <row r="37" spans="1:8" ht="39.950000000000003" customHeight="1" x14ac:dyDescent="0.4">
      <c r="A37" s="147" t="s">
        <v>27</v>
      </c>
      <c r="B37" s="196" t="s">
        <v>97</v>
      </c>
      <c r="C37" s="158"/>
      <c r="D37" s="158">
        <v>8210</v>
      </c>
      <c r="E37" s="189">
        <v>21080</v>
      </c>
      <c r="F37" s="158"/>
      <c r="G37" s="169">
        <v>6322</v>
      </c>
      <c r="H37" s="189">
        <v>16232</v>
      </c>
    </row>
    <row r="38" spans="1:8" ht="39.950000000000003" customHeight="1" x14ac:dyDescent="0.4">
      <c r="A38" s="147" t="s">
        <v>205</v>
      </c>
      <c r="B38" s="196"/>
      <c r="C38" s="158">
        <v>4270</v>
      </c>
      <c r="D38" s="189">
        <v>12870</v>
      </c>
      <c r="E38" s="189"/>
      <c r="F38" s="158">
        <v>3288</v>
      </c>
      <c r="G38" s="189">
        <v>9910</v>
      </c>
      <c r="H38" s="189"/>
    </row>
    <row r="39" spans="1:8" ht="39.950000000000003" customHeight="1" thickBot="1" x14ac:dyDescent="0.45">
      <c r="A39" s="48" t="s">
        <v>26</v>
      </c>
      <c r="B39" s="196"/>
      <c r="C39" s="158">
        <v>8600</v>
      </c>
      <c r="D39" s="189"/>
      <c r="E39" s="189"/>
      <c r="F39" s="158">
        <v>6622</v>
      </c>
      <c r="G39" s="189"/>
      <c r="H39" s="189"/>
    </row>
    <row r="40" spans="1:8" ht="39.950000000000003" customHeight="1" x14ac:dyDescent="0.4">
      <c r="A40" s="147" t="s">
        <v>132</v>
      </c>
      <c r="B40" s="196" t="s">
        <v>97</v>
      </c>
      <c r="C40" s="158"/>
      <c r="D40" s="158">
        <v>9370</v>
      </c>
      <c r="E40" s="189">
        <v>22750</v>
      </c>
      <c r="F40" s="158"/>
      <c r="G40" s="169">
        <v>7215</v>
      </c>
      <c r="H40" s="189">
        <v>17518</v>
      </c>
    </row>
    <row r="41" spans="1:8" ht="39.950000000000003" customHeight="1" x14ac:dyDescent="0.4">
      <c r="A41" s="156" t="s">
        <v>321</v>
      </c>
      <c r="B41" s="196"/>
      <c r="C41" s="158">
        <v>4110</v>
      </c>
      <c r="D41" s="189">
        <v>13380</v>
      </c>
      <c r="E41" s="189"/>
      <c r="F41" s="158">
        <v>3165</v>
      </c>
      <c r="G41" s="189">
        <v>10303</v>
      </c>
      <c r="H41" s="189"/>
    </row>
    <row r="42" spans="1:8" ht="39.950000000000003" customHeight="1" thickBot="1" x14ac:dyDescent="0.45">
      <c r="A42" s="48" t="s">
        <v>289</v>
      </c>
      <c r="B42" s="196"/>
      <c r="C42" s="158">
        <v>9270</v>
      </c>
      <c r="D42" s="189"/>
      <c r="E42" s="189"/>
      <c r="F42" s="158">
        <v>7138</v>
      </c>
      <c r="G42" s="189"/>
      <c r="H42" s="189"/>
    </row>
    <row r="43" spans="1:8" ht="39.950000000000003" customHeight="1" x14ac:dyDescent="0.4">
      <c r="A43" s="147" t="s">
        <v>132</v>
      </c>
      <c r="B43" s="196" t="s">
        <v>97</v>
      </c>
      <c r="C43" s="158"/>
      <c r="D43" s="158">
        <v>9370</v>
      </c>
      <c r="E43" s="189">
        <v>26800</v>
      </c>
      <c r="F43" s="158"/>
      <c r="G43" s="169">
        <v>7215</v>
      </c>
      <c r="H43" s="189">
        <v>20636</v>
      </c>
    </row>
    <row r="44" spans="1:8" ht="39.950000000000003" customHeight="1" x14ac:dyDescent="0.4">
      <c r="A44" s="46" t="s">
        <v>317</v>
      </c>
      <c r="B44" s="196"/>
      <c r="C44" s="158">
        <v>6690</v>
      </c>
      <c r="D44" s="189">
        <v>17430</v>
      </c>
      <c r="E44" s="189"/>
      <c r="F44" s="158">
        <v>5151</v>
      </c>
      <c r="G44" s="189">
        <v>13421</v>
      </c>
      <c r="H44" s="189"/>
    </row>
    <row r="45" spans="1:8" ht="39.950000000000003" customHeight="1" thickBot="1" x14ac:dyDescent="0.45">
      <c r="A45" s="48" t="s">
        <v>319</v>
      </c>
      <c r="B45" s="196"/>
      <c r="C45" s="158">
        <v>10740</v>
      </c>
      <c r="D45" s="189"/>
      <c r="E45" s="189"/>
      <c r="F45" s="158">
        <v>8270</v>
      </c>
      <c r="G45" s="189"/>
      <c r="H45" s="189"/>
    </row>
    <row r="46" spans="1:8" ht="39.950000000000003" customHeight="1" x14ac:dyDescent="0.4">
      <c r="A46" s="147" t="s">
        <v>28</v>
      </c>
      <c r="B46" s="196" t="s">
        <v>97</v>
      </c>
      <c r="C46" s="158"/>
      <c r="D46" s="158">
        <v>12940</v>
      </c>
      <c r="E46" s="189">
        <v>38710</v>
      </c>
      <c r="F46" s="158"/>
      <c r="G46" s="169">
        <v>9964</v>
      </c>
      <c r="H46" s="189">
        <v>29807</v>
      </c>
    </row>
    <row r="47" spans="1:8" ht="39.950000000000003" customHeight="1" x14ac:dyDescent="0.4">
      <c r="A47" s="147" t="s">
        <v>297</v>
      </c>
      <c r="B47" s="196"/>
      <c r="C47" s="158">
        <v>8420</v>
      </c>
      <c r="D47" s="189">
        <v>25770</v>
      </c>
      <c r="E47" s="189"/>
      <c r="F47" s="158">
        <v>6483</v>
      </c>
      <c r="G47" s="189">
        <v>19843</v>
      </c>
      <c r="H47" s="189"/>
    </row>
    <row r="48" spans="1:8" ht="39.950000000000003" customHeight="1" x14ac:dyDescent="0.4">
      <c r="A48" s="48" t="s">
        <v>29</v>
      </c>
      <c r="B48" s="196"/>
      <c r="C48" s="158">
        <v>17350</v>
      </c>
      <c r="D48" s="189"/>
      <c r="E48" s="189"/>
      <c r="F48" s="158">
        <v>13360</v>
      </c>
      <c r="G48" s="189"/>
      <c r="H48" s="189"/>
    </row>
    <row r="49" spans="1:8" ht="58.5" customHeight="1" x14ac:dyDescent="0.4">
      <c r="A49" s="147" t="s">
        <v>147</v>
      </c>
      <c r="B49" s="196" t="s">
        <v>97</v>
      </c>
      <c r="C49" s="170"/>
      <c r="D49" s="189">
        <v>6390</v>
      </c>
      <c r="E49" s="189"/>
      <c r="F49" s="171"/>
      <c r="G49" s="189">
        <v>4920</v>
      </c>
      <c r="H49" s="189">
        <v>0</v>
      </c>
    </row>
    <row r="50" spans="1:8" ht="58.5" customHeight="1" x14ac:dyDescent="0.4">
      <c r="A50" s="147" t="s">
        <v>30</v>
      </c>
      <c r="B50" s="196"/>
      <c r="C50" s="170"/>
      <c r="D50" s="189">
        <v>12240</v>
      </c>
      <c r="E50" s="189"/>
      <c r="F50" s="171"/>
      <c r="G50" s="189">
        <v>9425</v>
      </c>
      <c r="H50" s="189">
        <v>0</v>
      </c>
    </row>
    <row r="51" spans="1:8" ht="58.5" customHeight="1" x14ac:dyDescent="0.4">
      <c r="A51" s="147" t="s">
        <v>25</v>
      </c>
      <c r="B51" s="196"/>
      <c r="C51" s="170"/>
      <c r="D51" s="189">
        <v>12550</v>
      </c>
      <c r="E51" s="189"/>
      <c r="F51" s="171"/>
      <c r="G51" s="189">
        <v>9664</v>
      </c>
      <c r="H51" s="189">
        <v>0</v>
      </c>
    </row>
    <row r="52" spans="1:8" ht="116.25" customHeight="1" x14ac:dyDescent="0.4">
      <c r="A52" s="50" t="s">
        <v>255</v>
      </c>
      <c r="B52" s="157" t="s">
        <v>98</v>
      </c>
      <c r="C52" s="170"/>
      <c r="D52" s="189">
        <v>11970</v>
      </c>
      <c r="E52" s="189"/>
      <c r="F52" s="171"/>
      <c r="G52" s="189">
        <v>9217</v>
      </c>
      <c r="H52" s="189">
        <v>0</v>
      </c>
    </row>
    <row r="53" spans="1:8" ht="116.25" customHeight="1" x14ac:dyDescent="0.4">
      <c r="A53" s="50" t="s">
        <v>316</v>
      </c>
      <c r="B53" s="157" t="s">
        <v>98</v>
      </c>
      <c r="C53" s="170"/>
      <c r="D53" s="189">
        <v>16470</v>
      </c>
      <c r="E53" s="189"/>
      <c r="F53" s="171"/>
      <c r="G53" s="189">
        <v>12682</v>
      </c>
      <c r="H53" s="189">
        <v>0</v>
      </c>
    </row>
    <row r="54" spans="1:8" ht="37.5" customHeight="1" thickBot="1" x14ac:dyDescent="0.45">
      <c r="A54" s="13" t="s">
        <v>3</v>
      </c>
      <c r="B54" s="13"/>
      <c r="C54" s="167"/>
      <c r="D54" s="167"/>
      <c r="E54" s="167"/>
      <c r="F54" s="167"/>
      <c r="G54" s="167"/>
      <c r="H54" s="167"/>
    </row>
    <row r="55" spans="1:8" ht="45" customHeight="1" x14ac:dyDescent="0.4">
      <c r="A55" s="46" t="s">
        <v>31</v>
      </c>
      <c r="B55" s="220" t="s">
        <v>33</v>
      </c>
      <c r="C55" s="158"/>
      <c r="D55" s="158">
        <v>14690</v>
      </c>
      <c r="E55" s="210">
        <v>45990</v>
      </c>
      <c r="F55" s="158"/>
      <c r="G55" s="169">
        <v>11311</v>
      </c>
      <c r="H55" s="210">
        <v>35412</v>
      </c>
    </row>
    <row r="56" spans="1:8" ht="45" customHeight="1" x14ac:dyDescent="0.4">
      <c r="A56" s="46" t="s">
        <v>315</v>
      </c>
      <c r="B56" s="221"/>
      <c r="C56" s="158">
        <v>12320</v>
      </c>
      <c r="D56" s="210">
        <v>31300</v>
      </c>
      <c r="E56" s="212"/>
      <c r="F56" s="158">
        <v>9486</v>
      </c>
      <c r="G56" s="210">
        <v>24101</v>
      </c>
      <c r="H56" s="212"/>
    </row>
    <row r="57" spans="1:8" ht="69.75" customHeight="1" x14ac:dyDescent="0.4">
      <c r="A57" s="47" t="s">
        <v>32</v>
      </c>
      <c r="B57" s="222"/>
      <c r="C57" s="158">
        <v>18980</v>
      </c>
      <c r="D57" s="211"/>
      <c r="E57" s="211"/>
      <c r="F57" s="158">
        <v>14615</v>
      </c>
      <c r="G57" s="211"/>
      <c r="H57" s="211"/>
    </row>
    <row r="58" spans="1:8" ht="56.25" customHeight="1" x14ac:dyDescent="0.4">
      <c r="A58" s="50" t="s">
        <v>34</v>
      </c>
      <c r="B58" s="19" t="s">
        <v>33</v>
      </c>
      <c r="C58" s="170"/>
      <c r="D58" s="189">
        <v>21360</v>
      </c>
      <c r="E58" s="189"/>
      <c r="F58" s="171"/>
      <c r="G58" s="189">
        <v>16447</v>
      </c>
      <c r="H58" s="189">
        <v>0</v>
      </c>
    </row>
    <row r="59" spans="1:8" ht="37.5" customHeight="1" thickBot="1" x14ac:dyDescent="0.45">
      <c r="A59" s="13" t="s">
        <v>77</v>
      </c>
      <c r="B59" s="13"/>
      <c r="C59" s="167"/>
      <c r="D59" s="167"/>
      <c r="E59" s="167"/>
      <c r="F59" s="167"/>
      <c r="G59" s="167"/>
      <c r="H59" s="167"/>
    </row>
    <row r="60" spans="1:8" s="4" customFormat="1" ht="45" customHeight="1" x14ac:dyDescent="0.4">
      <c r="A60" s="138" t="s">
        <v>320</v>
      </c>
      <c r="B60" s="194" t="s">
        <v>157</v>
      </c>
      <c r="C60" s="158"/>
      <c r="D60" s="158">
        <v>4590</v>
      </c>
      <c r="E60" s="189">
        <v>19540</v>
      </c>
      <c r="F60" s="158"/>
      <c r="G60" s="169">
        <v>3534</v>
      </c>
      <c r="H60" s="210">
        <v>15046</v>
      </c>
    </row>
    <row r="61" spans="1:8" s="4" customFormat="1" ht="45" customHeight="1" x14ac:dyDescent="0.4">
      <c r="A61" s="138" t="s">
        <v>290</v>
      </c>
      <c r="B61" s="194"/>
      <c r="C61" s="158">
        <v>5150</v>
      </c>
      <c r="D61" s="189">
        <v>14950</v>
      </c>
      <c r="E61" s="189"/>
      <c r="F61" s="158">
        <v>3966</v>
      </c>
      <c r="G61" s="210">
        <v>11512</v>
      </c>
      <c r="H61" s="212"/>
    </row>
    <row r="62" spans="1:8" s="4" customFormat="1" ht="45" customHeight="1" thickBot="1" x14ac:dyDescent="0.45">
      <c r="A62" s="48" t="s">
        <v>291</v>
      </c>
      <c r="B62" s="194"/>
      <c r="C62" s="158">
        <v>9800</v>
      </c>
      <c r="D62" s="189"/>
      <c r="E62" s="189"/>
      <c r="F62" s="158">
        <v>7546</v>
      </c>
      <c r="G62" s="211"/>
      <c r="H62" s="211"/>
    </row>
    <row r="63" spans="1:8" s="4" customFormat="1" ht="45" customHeight="1" x14ac:dyDescent="0.4">
      <c r="A63" s="45" t="s">
        <v>57</v>
      </c>
      <c r="B63" s="194" t="s">
        <v>58</v>
      </c>
      <c r="C63" s="158"/>
      <c r="D63" s="158">
        <v>7200</v>
      </c>
      <c r="E63" s="189">
        <v>38700</v>
      </c>
      <c r="F63" s="158"/>
      <c r="G63" s="169">
        <v>5544</v>
      </c>
      <c r="H63" s="210">
        <v>29799</v>
      </c>
    </row>
    <row r="64" spans="1:8" s="4" customFormat="1" ht="45" customHeight="1" x14ac:dyDescent="0.4">
      <c r="A64" s="45" t="s">
        <v>314</v>
      </c>
      <c r="B64" s="194"/>
      <c r="C64" s="158">
        <v>13970</v>
      </c>
      <c r="D64" s="189">
        <v>31500</v>
      </c>
      <c r="E64" s="189"/>
      <c r="F64" s="158">
        <v>10757</v>
      </c>
      <c r="G64" s="210">
        <v>24255</v>
      </c>
      <c r="H64" s="212"/>
    </row>
    <row r="65" spans="1:8" s="4" customFormat="1" ht="45" customHeight="1" thickBot="1" x14ac:dyDescent="0.45">
      <c r="A65" s="48" t="s">
        <v>81</v>
      </c>
      <c r="B65" s="194"/>
      <c r="C65" s="158">
        <v>17530</v>
      </c>
      <c r="D65" s="189"/>
      <c r="E65" s="189"/>
      <c r="F65" s="158">
        <v>13498</v>
      </c>
      <c r="G65" s="211"/>
      <c r="H65" s="211"/>
    </row>
    <row r="66" spans="1:8" s="4" customFormat="1" ht="45" customHeight="1" x14ac:dyDescent="0.4">
      <c r="A66" s="75" t="s">
        <v>173</v>
      </c>
      <c r="B66" s="194" t="s">
        <v>58</v>
      </c>
      <c r="C66" s="158"/>
      <c r="D66" s="158">
        <v>7860</v>
      </c>
      <c r="E66" s="189">
        <v>44160</v>
      </c>
      <c r="F66" s="158"/>
      <c r="G66" s="169">
        <v>6052</v>
      </c>
      <c r="H66" s="210">
        <v>34003</v>
      </c>
    </row>
    <row r="67" spans="1:8" s="4" customFormat="1" ht="45" customHeight="1" x14ac:dyDescent="0.4">
      <c r="A67" s="75" t="s">
        <v>174</v>
      </c>
      <c r="B67" s="194"/>
      <c r="C67" s="158">
        <v>18440</v>
      </c>
      <c r="D67" s="189">
        <v>36300</v>
      </c>
      <c r="E67" s="189"/>
      <c r="F67" s="158">
        <v>14199</v>
      </c>
      <c r="G67" s="210">
        <v>27951</v>
      </c>
      <c r="H67" s="212"/>
    </row>
    <row r="68" spans="1:8" s="4" customFormat="1" ht="60" x14ac:dyDescent="0.4">
      <c r="A68" s="48" t="s">
        <v>175</v>
      </c>
      <c r="B68" s="194"/>
      <c r="C68" s="158">
        <v>17860</v>
      </c>
      <c r="D68" s="189"/>
      <c r="E68" s="189"/>
      <c r="F68" s="158">
        <v>13752</v>
      </c>
      <c r="G68" s="211"/>
      <c r="H68" s="211"/>
    </row>
    <row r="69" spans="1:8" ht="37.5" customHeight="1" thickBot="1" x14ac:dyDescent="0.45">
      <c r="A69" s="13" t="s">
        <v>127</v>
      </c>
      <c r="B69" s="13"/>
      <c r="C69" s="167"/>
      <c r="D69" s="167"/>
      <c r="E69" s="167"/>
      <c r="F69" s="167"/>
      <c r="G69" s="167"/>
      <c r="H69" s="167"/>
    </row>
    <row r="70" spans="1:8" ht="60" customHeight="1" x14ac:dyDescent="0.4">
      <c r="A70" s="138" t="s">
        <v>128</v>
      </c>
      <c r="B70" s="219" t="s">
        <v>130</v>
      </c>
      <c r="C70" s="158"/>
      <c r="D70" s="158">
        <v>5480</v>
      </c>
      <c r="E70" s="189">
        <v>15950</v>
      </c>
      <c r="F70" s="158"/>
      <c r="G70" s="169">
        <v>4220</v>
      </c>
      <c r="H70" s="189">
        <v>12282</v>
      </c>
    </row>
    <row r="71" spans="1:8" ht="60" customHeight="1" x14ac:dyDescent="0.4">
      <c r="A71" s="138" t="s">
        <v>18</v>
      </c>
      <c r="B71" s="219"/>
      <c r="C71" s="158">
        <v>4950</v>
      </c>
      <c r="D71" s="189">
        <v>10470</v>
      </c>
      <c r="E71" s="189"/>
      <c r="F71" s="158">
        <v>3812</v>
      </c>
      <c r="G71" s="189">
        <v>8062</v>
      </c>
      <c r="H71" s="189"/>
    </row>
    <row r="72" spans="1:8" ht="60" customHeight="1" x14ac:dyDescent="0.4">
      <c r="A72" s="48" t="s">
        <v>140</v>
      </c>
      <c r="B72" s="219"/>
      <c r="C72" s="158">
        <v>5520</v>
      </c>
      <c r="D72" s="189"/>
      <c r="E72" s="189"/>
      <c r="F72" s="158">
        <v>4250</v>
      </c>
      <c r="G72" s="189"/>
      <c r="H72" s="189"/>
    </row>
    <row r="73" spans="1:8" ht="37.5" customHeight="1" thickBot="1" x14ac:dyDescent="0.45">
      <c r="A73" s="13" t="s">
        <v>5</v>
      </c>
      <c r="B73" s="13"/>
      <c r="C73" s="167"/>
      <c r="D73" s="167"/>
      <c r="E73" s="167"/>
      <c r="F73" s="167"/>
      <c r="G73" s="167"/>
      <c r="H73" s="167"/>
    </row>
    <row r="74" spans="1:8" ht="39.950000000000003" customHeight="1" x14ac:dyDescent="0.4">
      <c r="A74" s="147" t="s">
        <v>43</v>
      </c>
      <c r="B74" s="196" t="s">
        <v>97</v>
      </c>
      <c r="C74" s="158"/>
      <c r="D74" s="158">
        <v>5890</v>
      </c>
      <c r="E74" s="189">
        <v>16060</v>
      </c>
      <c r="F74" s="158"/>
      <c r="G74" s="169">
        <v>4535</v>
      </c>
      <c r="H74" s="189">
        <v>12366</v>
      </c>
    </row>
    <row r="75" spans="1:8" ht="39.950000000000003" customHeight="1" x14ac:dyDescent="0.4">
      <c r="A75" s="147" t="s">
        <v>327</v>
      </c>
      <c r="B75" s="196"/>
      <c r="C75" s="158">
        <v>3900</v>
      </c>
      <c r="D75" s="189">
        <v>10170</v>
      </c>
      <c r="E75" s="189"/>
      <c r="F75" s="158">
        <v>3003</v>
      </c>
      <c r="G75" s="189">
        <v>7831</v>
      </c>
      <c r="H75" s="189"/>
    </row>
    <row r="76" spans="1:8" ht="39.950000000000003" customHeight="1" thickBot="1" x14ac:dyDescent="0.45">
      <c r="A76" s="48" t="s">
        <v>44</v>
      </c>
      <c r="B76" s="196"/>
      <c r="C76" s="158">
        <v>6270</v>
      </c>
      <c r="D76" s="189"/>
      <c r="E76" s="189"/>
      <c r="F76" s="158">
        <v>4828</v>
      </c>
      <c r="G76" s="189"/>
      <c r="H76" s="189"/>
    </row>
    <row r="77" spans="1:8" ht="39.950000000000003" customHeight="1" x14ac:dyDescent="0.4">
      <c r="A77" s="147" t="s">
        <v>45</v>
      </c>
      <c r="B77" s="196" t="s">
        <v>97</v>
      </c>
      <c r="C77" s="158"/>
      <c r="D77" s="158">
        <v>6110</v>
      </c>
      <c r="E77" s="189">
        <v>17290</v>
      </c>
      <c r="F77" s="158"/>
      <c r="G77" s="169">
        <v>4705</v>
      </c>
      <c r="H77" s="189">
        <v>13314</v>
      </c>
    </row>
    <row r="78" spans="1:8" ht="39.950000000000003" customHeight="1" x14ac:dyDescent="0.4">
      <c r="A78" s="147" t="s">
        <v>328</v>
      </c>
      <c r="B78" s="196"/>
      <c r="C78" s="158">
        <v>4530</v>
      </c>
      <c r="D78" s="189">
        <v>11180</v>
      </c>
      <c r="E78" s="189"/>
      <c r="F78" s="158">
        <v>3488</v>
      </c>
      <c r="G78" s="189">
        <v>8609</v>
      </c>
      <c r="H78" s="189"/>
    </row>
    <row r="79" spans="1:8" ht="39.950000000000003" customHeight="1" thickBot="1" x14ac:dyDescent="0.45">
      <c r="A79" s="48" t="s">
        <v>46</v>
      </c>
      <c r="B79" s="196"/>
      <c r="C79" s="158">
        <v>6650</v>
      </c>
      <c r="D79" s="189"/>
      <c r="E79" s="189"/>
      <c r="F79" s="158">
        <v>5121</v>
      </c>
      <c r="G79" s="189"/>
      <c r="H79" s="189"/>
    </row>
    <row r="80" spans="1:8" ht="39.950000000000003" customHeight="1" x14ac:dyDescent="0.4">
      <c r="A80" s="147" t="s">
        <v>47</v>
      </c>
      <c r="B80" s="196" t="s">
        <v>97</v>
      </c>
      <c r="C80" s="158"/>
      <c r="D80" s="158">
        <v>6440</v>
      </c>
      <c r="E80" s="189">
        <v>20130</v>
      </c>
      <c r="F80" s="158"/>
      <c r="G80" s="169">
        <v>4959</v>
      </c>
      <c r="H80" s="189">
        <v>15501</v>
      </c>
    </row>
    <row r="81" spans="1:8" ht="39.950000000000003" customHeight="1" x14ac:dyDescent="0.4">
      <c r="A81" s="147" t="s">
        <v>326</v>
      </c>
      <c r="B81" s="196"/>
      <c r="C81" s="158">
        <v>6550</v>
      </c>
      <c r="D81" s="189">
        <v>13690</v>
      </c>
      <c r="E81" s="189"/>
      <c r="F81" s="158">
        <v>5044</v>
      </c>
      <c r="G81" s="189">
        <v>10542</v>
      </c>
      <c r="H81" s="189"/>
    </row>
    <row r="82" spans="1:8" ht="39.950000000000003" customHeight="1" x14ac:dyDescent="0.4">
      <c r="A82" s="48" t="s">
        <v>48</v>
      </c>
      <c r="B82" s="196"/>
      <c r="C82" s="158">
        <v>7140</v>
      </c>
      <c r="D82" s="189"/>
      <c r="E82" s="189"/>
      <c r="F82" s="158">
        <v>5498</v>
      </c>
      <c r="G82" s="189"/>
      <c r="H82" s="189"/>
    </row>
    <row r="83" spans="1:8" ht="135.75" customHeight="1" x14ac:dyDescent="0.4">
      <c r="A83" s="51" t="s">
        <v>258</v>
      </c>
      <c r="B83" s="157" t="s">
        <v>97</v>
      </c>
      <c r="C83" s="171"/>
      <c r="D83" s="189">
        <v>9300</v>
      </c>
      <c r="E83" s="189"/>
      <c r="F83" s="171"/>
      <c r="G83" s="189">
        <v>7161</v>
      </c>
      <c r="H83" s="189">
        <v>0</v>
      </c>
    </row>
    <row r="84" spans="1:8" ht="37.5" customHeight="1" x14ac:dyDescent="0.4">
      <c r="A84" s="42" t="s">
        <v>4</v>
      </c>
      <c r="B84" s="43"/>
      <c r="C84" s="166"/>
      <c r="D84" s="166"/>
      <c r="E84" s="166"/>
      <c r="F84" s="166"/>
      <c r="G84" s="166"/>
      <c r="H84" s="166"/>
    </row>
    <row r="85" spans="1:8" ht="39.950000000000003" customHeight="1" x14ac:dyDescent="0.4">
      <c r="A85" s="138" t="s">
        <v>35</v>
      </c>
      <c r="B85" s="196" t="s">
        <v>95</v>
      </c>
      <c r="C85" s="158">
        <v>5700</v>
      </c>
      <c r="D85" s="189">
        <v>8420</v>
      </c>
      <c r="E85" s="189">
        <v>19100</v>
      </c>
      <c r="F85" s="158">
        <v>4389</v>
      </c>
      <c r="G85" s="189">
        <v>6483</v>
      </c>
      <c r="H85" s="189">
        <v>14707</v>
      </c>
    </row>
    <row r="86" spans="1:8" ht="39.950000000000003" customHeight="1" x14ac:dyDescent="0.4">
      <c r="A86" s="138" t="s">
        <v>36</v>
      </c>
      <c r="B86" s="196"/>
      <c r="C86" s="158">
        <v>2720</v>
      </c>
      <c r="D86" s="189"/>
      <c r="E86" s="189"/>
      <c r="F86" s="158">
        <v>2094</v>
      </c>
      <c r="G86" s="189"/>
      <c r="H86" s="189"/>
    </row>
    <row r="87" spans="1:8" ht="39.950000000000003" customHeight="1" x14ac:dyDescent="0.4">
      <c r="A87" s="138" t="s">
        <v>293</v>
      </c>
      <c r="B87" s="196"/>
      <c r="C87" s="158">
        <v>3600</v>
      </c>
      <c r="D87" s="189">
        <v>10680</v>
      </c>
      <c r="E87" s="189"/>
      <c r="F87" s="158">
        <v>2772</v>
      </c>
      <c r="G87" s="189">
        <v>8224</v>
      </c>
      <c r="H87" s="189"/>
    </row>
    <row r="88" spans="1:8" ht="63.75" customHeight="1" x14ac:dyDescent="0.4">
      <c r="A88" s="48" t="s">
        <v>37</v>
      </c>
      <c r="B88" s="196"/>
      <c r="C88" s="158">
        <v>7080</v>
      </c>
      <c r="D88" s="189"/>
      <c r="E88" s="189">
        <v>10360</v>
      </c>
      <c r="F88" s="158">
        <v>5452</v>
      </c>
      <c r="G88" s="189"/>
      <c r="H88" s="189"/>
    </row>
    <row r="89" spans="1:8" ht="39.950000000000003" customHeight="1" x14ac:dyDescent="0.4">
      <c r="A89" s="151" t="s">
        <v>38</v>
      </c>
      <c r="B89" s="196" t="s">
        <v>95</v>
      </c>
      <c r="C89" s="158">
        <v>6080</v>
      </c>
      <c r="D89" s="189">
        <v>9300</v>
      </c>
      <c r="E89" s="189">
        <v>21640</v>
      </c>
      <c r="F89" s="158">
        <v>4682</v>
      </c>
      <c r="G89" s="189">
        <v>7161</v>
      </c>
      <c r="H89" s="189">
        <v>16663</v>
      </c>
    </row>
    <row r="90" spans="1:8" ht="39.950000000000003" customHeight="1" x14ac:dyDescent="0.4">
      <c r="A90" s="151" t="s">
        <v>39</v>
      </c>
      <c r="B90" s="196"/>
      <c r="C90" s="158">
        <v>3220</v>
      </c>
      <c r="D90" s="189"/>
      <c r="E90" s="189"/>
      <c r="F90" s="158">
        <v>2479</v>
      </c>
      <c r="G90" s="189"/>
      <c r="H90" s="189"/>
    </row>
    <row r="91" spans="1:8" ht="39.950000000000003" customHeight="1" x14ac:dyDescent="0.4">
      <c r="A91" s="156" t="s">
        <v>321</v>
      </c>
      <c r="B91" s="196"/>
      <c r="C91" s="158">
        <v>4110</v>
      </c>
      <c r="D91" s="189">
        <v>12340</v>
      </c>
      <c r="E91" s="189"/>
      <c r="F91" s="158">
        <v>3165</v>
      </c>
      <c r="G91" s="189">
        <v>9502</v>
      </c>
      <c r="H91" s="189"/>
    </row>
    <row r="92" spans="1:8" ht="62.25" customHeight="1" x14ac:dyDescent="0.4">
      <c r="A92" s="48" t="s">
        <v>42</v>
      </c>
      <c r="B92" s="196"/>
      <c r="C92" s="158">
        <v>8230</v>
      </c>
      <c r="D92" s="189"/>
      <c r="E92" s="189">
        <v>11350</v>
      </c>
      <c r="F92" s="158">
        <v>6337</v>
      </c>
      <c r="G92" s="189"/>
      <c r="H92" s="189"/>
    </row>
    <row r="93" spans="1:8" ht="72" customHeight="1" x14ac:dyDescent="0.4">
      <c r="A93" s="51" t="s">
        <v>259</v>
      </c>
      <c r="B93" s="157" t="s">
        <v>292</v>
      </c>
      <c r="C93" s="170"/>
      <c r="D93" s="189">
        <v>10360</v>
      </c>
      <c r="E93" s="189"/>
      <c r="F93" s="171"/>
      <c r="G93" s="189">
        <v>7977</v>
      </c>
      <c r="H93" s="189">
        <v>0</v>
      </c>
    </row>
    <row r="94" spans="1:8" ht="37.5" customHeight="1" thickBot="1" x14ac:dyDescent="0.45">
      <c r="A94" s="3" t="s">
        <v>1</v>
      </c>
      <c r="B94" s="5"/>
      <c r="C94" s="168"/>
      <c r="D94" s="168"/>
      <c r="E94" s="168"/>
      <c r="F94" s="168"/>
      <c r="G94" s="168"/>
      <c r="H94" s="168"/>
    </row>
    <row r="95" spans="1:8" ht="39.950000000000003" customHeight="1" x14ac:dyDescent="0.4">
      <c r="A95" s="163" t="s">
        <v>9</v>
      </c>
      <c r="B95" s="195" t="s">
        <v>96</v>
      </c>
      <c r="C95" s="181"/>
      <c r="D95" s="180">
        <v>3690</v>
      </c>
      <c r="E95" s="198">
        <f>D95+D96</f>
        <v>11340</v>
      </c>
      <c r="F95" s="181"/>
      <c r="G95" s="180">
        <f>ROUND(D95*0.77,0)</f>
        <v>2841</v>
      </c>
      <c r="H95" s="198">
        <f>G95+G96</f>
        <v>8732</v>
      </c>
    </row>
    <row r="96" spans="1:8" ht="39.950000000000003" customHeight="1" x14ac:dyDescent="0.4">
      <c r="A96" s="163" t="s">
        <v>236</v>
      </c>
      <c r="B96" s="196"/>
      <c r="C96" s="182">
        <v>3580</v>
      </c>
      <c r="D96" s="189">
        <f>C96+C97</f>
        <v>7650</v>
      </c>
      <c r="E96" s="199"/>
      <c r="F96" s="182">
        <f>ROUND(C96*0.77,0)</f>
        <v>2757</v>
      </c>
      <c r="G96" s="189">
        <f>F96+F97</f>
        <v>5891</v>
      </c>
      <c r="H96" s="199"/>
    </row>
    <row r="97" spans="1:8" ht="39.950000000000003" customHeight="1" thickBot="1" x14ac:dyDescent="0.45">
      <c r="A97" s="47" t="s">
        <v>10</v>
      </c>
      <c r="B97" s="197"/>
      <c r="C97" s="183">
        <v>4070</v>
      </c>
      <c r="D97" s="206"/>
      <c r="E97" s="200"/>
      <c r="F97" s="183">
        <f>ROUND(C97*0.77,0)</f>
        <v>3134</v>
      </c>
      <c r="G97" s="206"/>
      <c r="H97" s="200"/>
    </row>
    <row r="98" spans="1:8" ht="39.950000000000003" customHeight="1" x14ac:dyDescent="0.4">
      <c r="A98" s="157" t="s">
        <v>9</v>
      </c>
      <c r="B98" s="195" t="s">
        <v>95</v>
      </c>
      <c r="C98" s="181"/>
      <c r="D98" s="180">
        <v>3690</v>
      </c>
      <c r="E98" s="198">
        <f t="shared" ref="E98" si="0">D98+D99</f>
        <v>12470</v>
      </c>
      <c r="F98" s="181"/>
      <c r="G98" s="180">
        <f>ROUND(D98*0.77,0)</f>
        <v>2841</v>
      </c>
      <c r="H98" s="198">
        <f t="shared" ref="H98" si="1">G98+G99</f>
        <v>9602</v>
      </c>
    </row>
    <row r="99" spans="1:8" ht="39.950000000000003" customHeight="1" x14ac:dyDescent="0.4">
      <c r="A99" s="157" t="s">
        <v>327</v>
      </c>
      <c r="B99" s="196"/>
      <c r="C99" s="182">
        <v>3900</v>
      </c>
      <c r="D99" s="189">
        <f>C99+C100</f>
        <v>8780</v>
      </c>
      <c r="E99" s="199"/>
      <c r="F99" s="182">
        <f>ROUND(C99*0.77,0)</f>
        <v>3003</v>
      </c>
      <c r="G99" s="189">
        <f>F99+F100</f>
        <v>6761</v>
      </c>
      <c r="H99" s="199"/>
    </row>
    <row r="100" spans="1:8" ht="39.950000000000003" customHeight="1" thickBot="1" x14ac:dyDescent="0.45">
      <c r="A100" s="48" t="s">
        <v>12</v>
      </c>
      <c r="B100" s="197"/>
      <c r="C100" s="183">
        <v>4880</v>
      </c>
      <c r="D100" s="206"/>
      <c r="E100" s="200"/>
      <c r="F100" s="183">
        <f>ROUND(C100*0.77,0)</f>
        <v>3758</v>
      </c>
      <c r="G100" s="206"/>
      <c r="H100" s="200"/>
    </row>
    <row r="101" spans="1:8" ht="39.950000000000003" customHeight="1" x14ac:dyDescent="0.4">
      <c r="A101" s="157" t="s">
        <v>13</v>
      </c>
      <c r="B101" s="195" t="s">
        <v>95</v>
      </c>
      <c r="C101" s="181"/>
      <c r="D101" s="180">
        <v>4250</v>
      </c>
      <c r="E101" s="198">
        <f t="shared" ref="E101" si="2">D101+D102</f>
        <v>13800</v>
      </c>
      <c r="F101" s="181"/>
      <c r="G101" s="180">
        <f>ROUND(D101*0.77,0)</f>
        <v>3273</v>
      </c>
      <c r="H101" s="198">
        <f t="shared" ref="H101" si="3">G101+G102</f>
        <v>10626</v>
      </c>
    </row>
    <row r="102" spans="1:8" ht="39.950000000000003" customHeight="1" x14ac:dyDescent="0.4">
      <c r="A102" s="157" t="s">
        <v>328</v>
      </c>
      <c r="B102" s="196"/>
      <c r="C102" s="182">
        <v>4530</v>
      </c>
      <c r="D102" s="189">
        <f>C102+C103</f>
        <v>9550</v>
      </c>
      <c r="E102" s="199"/>
      <c r="F102" s="182">
        <f>ROUND(C102*0.77,0)</f>
        <v>3488</v>
      </c>
      <c r="G102" s="189">
        <f>F102+F103</f>
        <v>7353</v>
      </c>
      <c r="H102" s="199"/>
    </row>
    <row r="103" spans="1:8" ht="39.950000000000003" customHeight="1" thickBot="1" x14ac:dyDescent="0.45">
      <c r="A103" s="48" t="s">
        <v>14</v>
      </c>
      <c r="B103" s="197"/>
      <c r="C103" s="183">
        <v>5020</v>
      </c>
      <c r="D103" s="206"/>
      <c r="E103" s="200"/>
      <c r="F103" s="183">
        <f>ROUND(C103*0.77,0)</f>
        <v>3865</v>
      </c>
      <c r="G103" s="206"/>
      <c r="H103" s="200"/>
    </row>
    <row r="104" spans="1:8" ht="39.950000000000003" customHeight="1" x14ac:dyDescent="0.4">
      <c r="A104" s="161" t="s">
        <v>16</v>
      </c>
      <c r="B104" s="195" t="s">
        <v>95</v>
      </c>
      <c r="C104" s="182"/>
      <c r="D104" s="180">
        <v>4660</v>
      </c>
      <c r="E104" s="198">
        <f t="shared" ref="E104" si="4">D104+D105</f>
        <v>16770</v>
      </c>
      <c r="F104" s="182"/>
      <c r="G104" s="180">
        <f>ROUND(D104*0.77,0)</f>
        <v>3588</v>
      </c>
      <c r="H104" s="198">
        <f t="shared" ref="H104" si="5">G104+G105</f>
        <v>12913</v>
      </c>
    </row>
    <row r="105" spans="1:8" ht="39.950000000000003" customHeight="1" x14ac:dyDescent="0.4">
      <c r="A105" s="157" t="s">
        <v>326</v>
      </c>
      <c r="B105" s="196"/>
      <c r="C105" s="182">
        <v>6550</v>
      </c>
      <c r="D105" s="189">
        <f>C105+C106</f>
        <v>12110</v>
      </c>
      <c r="E105" s="199"/>
      <c r="F105" s="182">
        <f>ROUND(C105*0.77,0)</f>
        <v>5044</v>
      </c>
      <c r="G105" s="189">
        <f>F105+F106</f>
        <v>9325</v>
      </c>
      <c r="H105" s="199"/>
    </row>
    <row r="106" spans="1:8" ht="39.950000000000003" customHeight="1" thickBot="1" x14ac:dyDescent="0.45">
      <c r="A106" s="48" t="s">
        <v>17</v>
      </c>
      <c r="B106" s="197"/>
      <c r="C106" s="182">
        <v>5560</v>
      </c>
      <c r="D106" s="206"/>
      <c r="E106" s="200"/>
      <c r="F106" s="182">
        <f>ROUND(C106*0.77,0)</f>
        <v>4281</v>
      </c>
      <c r="G106" s="206"/>
      <c r="H106" s="200"/>
    </row>
    <row r="107" spans="1:8" ht="39.950000000000003" customHeight="1" x14ac:dyDescent="0.4">
      <c r="A107" s="157" t="s">
        <v>241</v>
      </c>
      <c r="B107" s="195" t="s">
        <v>242</v>
      </c>
      <c r="C107" s="158"/>
      <c r="D107" s="158">
        <v>4550</v>
      </c>
      <c r="E107" s="226">
        <v>16960</v>
      </c>
      <c r="F107" s="158"/>
      <c r="G107" s="169">
        <v>3504</v>
      </c>
      <c r="H107" s="189">
        <v>13060</v>
      </c>
    </row>
    <row r="108" spans="1:8" ht="39.950000000000003" customHeight="1" x14ac:dyDescent="0.4">
      <c r="A108" s="157" t="s">
        <v>18</v>
      </c>
      <c r="B108" s="196"/>
      <c r="C108" s="158">
        <v>4950</v>
      </c>
      <c r="D108" s="210">
        <v>12410</v>
      </c>
      <c r="E108" s="212"/>
      <c r="F108" s="158">
        <v>3812</v>
      </c>
      <c r="G108" s="189">
        <v>9556</v>
      </c>
      <c r="H108" s="189"/>
    </row>
    <row r="109" spans="1:8" ht="39.950000000000003" customHeight="1" thickBot="1" x14ac:dyDescent="0.45">
      <c r="A109" s="48" t="s">
        <v>19</v>
      </c>
      <c r="B109" s="197"/>
      <c r="C109" s="158">
        <v>7460</v>
      </c>
      <c r="D109" s="211"/>
      <c r="E109" s="211"/>
      <c r="F109" s="158">
        <v>5744</v>
      </c>
      <c r="G109" s="189"/>
      <c r="H109" s="189"/>
    </row>
    <row r="110" spans="1:8" ht="58.5" customHeight="1" x14ac:dyDescent="0.4">
      <c r="A110" s="48" t="s">
        <v>239</v>
      </c>
      <c r="B110" s="204" t="s">
        <v>95</v>
      </c>
      <c r="C110" s="170"/>
      <c r="D110" s="189">
        <v>3860</v>
      </c>
      <c r="E110" s="189"/>
      <c r="F110" s="171"/>
      <c r="G110" s="189">
        <v>2972</v>
      </c>
      <c r="H110" s="189">
        <v>0</v>
      </c>
    </row>
    <row r="111" spans="1:8" ht="65.25" customHeight="1" x14ac:dyDescent="0.4">
      <c r="A111" s="49" t="s">
        <v>260</v>
      </c>
      <c r="B111" s="205"/>
      <c r="C111" s="171"/>
      <c r="D111" s="189">
        <v>8750</v>
      </c>
      <c r="E111" s="189"/>
      <c r="F111" s="171"/>
      <c r="G111" s="189">
        <v>6738</v>
      </c>
      <c r="H111" s="189">
        <v>0</v>
      </c>
    </row>
    <row r="112" spans="1:8" ht="66" customHeight="1" x14ac:dyDescent="0.4">
      <c r="A112" s="106" t="s">
        <v>209</v>
      </c>
      <c r="B112" s="107"/>
      <c r="C112" s="107"/>
      <c r="D112" s="107"/>
      <c r="E112" s="107"/>
      <c r="F112" s="107"/>
      <c r="G112" s="107"/>
      <c r="H112" s="107"/>
    </row>
    <row r="113" spans="1:10" ht="60.75" thickBot="1" x14ac:dyDescent="0.45">
      <c r="A113" s="172" t="s">
        <v>329</v>
      </c>
      <c r="B113" s="13"/>
      <c r="C113" s="167"/>
      <c r="D113" s="167"/>
      <c r="E113" s="167"/>
      <c r="F113" s="167"/>
      <c r="G113" s="167"/>
      <c r="H113" s="167"/>
    </row>
    <row r="114" spans="1:10" ht="54.75" customHeight="1" x14ac:dyDescent="0.4">
      <c r="A114" s="139" t="s">
        <v>151</v>
      </c>
      <c r="B114" s="227" t="s">
        <v>158</v>
      </c>
      <c r="C114" s="173"/>
      <c r="D114" s="173">
        <v>4180</v>
      </c>
      <c r="E114" s="207">
        <v>22540</v>
      </c>
      <c r="F114" s="173"/>
      <c r="G114" s="173">
        <v>3219</v>
      </c>
      <c r="H114" s="201">
        <v>17356</v>
      </c>
      <c r="I114" s="245" t="s">
        <v>330</v>
      </c>
      <c r="J114" s="246"/>
    </row>
    <row r="115" spans="1:10" ht="54.75" customHeight="1" x14ac:dyDescent="0.4">
      <c r="A115" s="133" t="s">
        <v>327</v>
      </c>
      <c r="B115" s="228"/>
      <c r="C115" s="174">
        <v>3900</v>
      </c>
      <c r="D115" s="202">
        <v>18360</v>
      </c>
      <c r="E115" s="208"/>
      <c r="F115" s="174">
        <v>3003</v>
      </c>
      <c r="G115" s="202">
        <v>14137</v>
      </c>
      <c r="H115" s="202"/>
      <c r="I115" s="245"/>
      <c r="J115" s="246"/>
    </row>
    <row r="116" spans="1:10" ht="54.75" customHeight="1" thickBot="1" x14ac:dyDescent="0.45">
      <c r="A116" s="140" t="s">
        <v>152</v>
      </c>
      <c r="B116" s="229"/>
      <c r="C116" s="175">
        <v>14460</v>
      </c>
      <c r="D116" s="203"/>
      <c r="E116" s="209"/>
      <c r="F116" s="174">
        <v>11134</v>
      </c>
      <c r="G116" s="203"/>
      <c r="H116" s="203"/>
      <c r="I116" s="245"/>
      <c r="J116" s="246"/>
    </row>
    <row r="117" spans="1:10" ht="54.75" customHeight="1" x14ac:dyDescent="0.4">
      <c r="A117" s="133" t="s">
        <v>153</v>
      </c>
      <c r="B117" s="227" t="s">
        <v>158</v>
      </c>
      <c r="C117" s="173"/>
      <c r="D117" s="173">
        <v>4730</v>
      </c>
      <c r="E117" s="207">
        <v>25190</v>
      </c>
      <c r="F117" s="173"/>
      <c r="G117" s="173">
        <v>3642</v>
      </c>
      <c r="H117" s="201">
        <v>19396</v>
      </c>
      <c r="I117" s="245"/>
      <c r="J117" s="246"/>
    </row>
    <row r="118" spans="1:10" ht="54.75" customHeight="1" x14ac:dyDescent="0.4">
      <c r="A118" s="133" t="s">
        <v>328</v>
      </c>
      <c r="B118" s="228"/>
      <c r="C118" s="174">
        <v>4530</v>
      </c>
      <c r="D118" s="202">
        <v>20460</v>
      </c>
      <c r="E118" s="208"/>
      <c r="F118" s="174">
        <v>3488</v>
      </c>
      <c r="G118" s="202">
        <v>15754</v>
      </c>
      <c r="H118" s="202"/>
      <c r="I118" s="245"/>
      <c r="J118" s="246"/>
    </row>
    <row r="119" spans="1:10" ht="54.75" customHeight="1" thickBot="1" x14ac:dyDescent="0.45">
      <c r="A119" s="134" t="s">
        <v>172</v>
      </c>
      <c r="B119" s="229"/>
      <c r="C119" s="175">
        <v>15930</v>
      </c>
      <c r="D119" s="203"/>
      <c r="E119" s="209"/>
      <c r="F119" s="174">
        <v>12266</v>
      </c>
      <c r="G119" s="203"/>
      <c r="H119" s="203"/>
      <c r="I119" s="245"/>
      <c r="J119" s="246"/>
    </row>
    <row r="120" spans="1:10" ht="54.75" customHeight="1" x14ac:dyDescent="0.4">
      <c r="A120" s="133" t="s">
        <v>154</v>
      </c>
      <c r="B120" s="236" t="s">
        <v>158</v>
      </c>
      <c r="C120" s="173"/>
      <c r="D120" s="173">
        <v>7340</v>
      </c>
      <c r="E120" s="233">
        <v>32740</v>
      </c>
      <c r="F120" s="173"/>
      <c r="G120" s="173">
        <v>5652</v>
      </c>
      <c r="H120" s="233">
        <v>25211</v>
      </c>
      <c r="I120" s="245"/>
      <c r="J120" s="246"/>
    </row>
    <row r="121" spans="1:10" ht="54.75" customHeight="1" x14ac:dyDescent="0.4">
      <c r="A121" s="133" t="s">
        <v>326</v>
      </c>
      <c r="B121" s="237"/>
      <c r="C121" s="174">
        <v>6550</v>
      </c>
      <c r="D121" s="202">
        <v>25400</v>
      </c>
      <c r="E121" s="234"/>
      <c r="F121" s="174">
        <v>5044</v>
      </c>
      <c r="G121" s="202">
        <v>19559</v>
      </c>
      <c r="H121" s="234"/>
      <c r="I121" s="245"/>
      <c r="J121" s="246"/>
    </row>
    <row r="122" spans="1:10" ht="54.75" customHeight="1" thickBot="1" x14ac:dyDescent="0.45">
      <c r="A122" s="134" t="s">
        <v>159</v>
      </c>
      <c r="B122" s="238"/>
      <c r="C122" s="175">
        <v>18850</v>
      </c>
      <c r="D122" s="203"/>
      <c r="E122" s="235"/>
      <c r="F122" s="174">
        <v>14515</v>
      </c>
      <c r="G122" s="203"/>
      <c r="H122" s="235"/>
      <c r="I122" s="245"/>
      <c r="J122" s="246"/>
    </row>
    <row r="123" spans="1:10" ht="69.75" customHeight="1" x14ac:dyDescent="0.4">
      <c r="A123" s="176" t="s">
        <v>261</v>
      </c>
      <c r="B123" s="177" t="s">
        <v>158</v>
      </c>
      <c r="C123" s="178"/>
      <c r="D123" s="202">
        <v>19990</v>
      </c>
      <c r="E123" s="202"/>
      <c r="F123" s="179"/>
      <c r="G123" s="202">
        <v>15392</v>
      </c>
      <c r="H123" s="202">
        <v>0</v>
      </c>
      <c r="I123" s="245"/>
      <c r="J123" s="246"/>
    </row>
    <row r="124" spans="1:10" ht="37.5" customHeight="1" thickBot="1" x14ac:dyDescent="0.45">
      <c r="A124" s="13" t="s">
        <v>149</v>
      </c>
      <c r="B124" s="73"/>
      <c r="C124" s="167"/>
      <c r="D124" s="167"/>
      <c r="E124" s="167"/>
      <c r="F124" s="167"/>
      <c r="G124" s="167"/>
      <c r="H124" s="167"/>
    </row>
    <row r="125" spans="1:10" ht="45" customHeight="1" x14ac:dyDescent="0.4">
      <c r="A125" s="46" t="s">
        <v>148</v>
      </c>
      <c r="B125" s="72"/>
      <c r="C125" s="158">
        <v>18230</v>
      </c>
      <c r="D125" s="210">
        <v>28710</v>
      </c>
      <c r="E125" s="210">
        <v>86310</v>
      </c>
      <c r="F125" s="158">
        <v>14037</v>
      </c>
      <c r="G125" s="226">
        <v>22107</v>
      </c>
      <c r="H125" s="210">
        <v>66459</v>
      </c>
    </row>
    <row r="126" spans="1:10" ht="45" customHeight="1" x14ac:dyDescent="0.4">
      <c r="A126" s="46" t="s">
        <v>170</v>
      </c>
      <c r="B126" s="72" t="s">
        <v>160</v>
      </c>
      <c r="C126" s="159">
        <v>9300</v>
      </c>
      <c r="D126" s="212"/>
      <c r="E126" s="212"/>
      <c r="F126" s="158">
        <v>7161</v>
      </c>
      <c r="G126" s="212"/>
      <c r="H126" s="212"/>
    </row>
    <row r="127" spans="1:10" ht="45" customHeight="1" x14ac:dyDescent="0.4">
      <c r="A127" s="46" t="s">
        <v>171</v>
      </c>
      <c r="B127" s="72" t="s">
        <v>164</v>
      </c>
      <c r="C127" s="159">
        <v>1180</v>
      </c>
      <c r="D127" s="211"/>
      <c r="E127" s="212"/>
      <c r="F127" s="158">
        <v>909</v>
      </c>
      <c r="G127" s="211"/>
      <c r="H127" s="212"/>
    </row>
    <row r="128" spans="1:10" ht="45" customHeight="1" x14ac:dyDescent="0.4">
      <c r="A128" s="46" t="s">
        <v>314</v>
      </c>
      <c r="B128" s="72"/>
      <c r="C128" s="158">
        <v>13970</v>
      </c>
      <c r="D128" s="210">
        <v>57600</v>
      </c>
      <c r="E128" s="212"/>
      <c r="F128" s="158">
        <v>10757</v>
      </c>
      <c r="G128" s="210">
        <v>44352</v>
      </c>
      <c r="H128" s="212"/>
    </row>
    <row r="129" spans="1:8" ht="69.75" customHeight="1" x14ac:dyDescent="0.4">
      <c r="A129" s="47" t="s">
        <v>163</v>
      </c>
      <c r="B129" s="72" t="s">
        <v>160</v>
      </c>
      <c r="C129" s="158">
        <v>43630</v>
      </c>
      <c r="D129" s="211"/>
      <c r="E129" s="211"/>
      <c r="F129" s="158">
        <v>33595</v>
      </c>
      <c r="G129" s="211"/>
      <c r="H129" s="211"/>
    </row>
    <row r="130" spans="1:8" ht="75" customHeight="1" x14ac:dyDescent="0.4">
      <c r="A130" s="51" t="s">
        <v>162</v>
      </c>
      <c r="B130" s="72" t="s">
        <v>160</v>
      </c>
      <c r="C130" s="170"/>
      <c r="D130" s="158">
        <v>20910</v>
      </c>
      <c r="E130" s="210">
        <v>31010</v>
      </c>
      <c r="F130" s="171"/>
      <c r="G130" s="158">
        <v>16101</v>
      </c>
      <c r="H130" s="210">
        <v>23878</v>
      </c>
    </row>
    <row r="131" spans="1:8" ht="56.25" customHeight="1" x14ac:dyDescent="0.4">
      <c r="A131" s="50" t="s">
        <v>161</v>
      </c>
      <c r="B131" s="72" t="s">
        <v>164</v>
      </c>
      <c r="C131" s="170"/>
      <c r="D131" s="158">
        <v>10100</v>
      </c>
      <c r="E131" s="211"/>
      <c r="F131" s="171"/>
      <c r="G131" s="158">
        <v>7777</v>
      </c>
      <c r="H131" s="211"/>
    </row>
    <row r="132" spans="1:8" ht="78.75" customHeight="1" x14ac:dyDescent="0.4">
      <c r="A132" s="51" t="s">
        <v>165</v>
      </c>
      <c r="B132" s="72" t="s">
        <v>160</v>
      </c>
      <c r="C132" s="170"/>
      <c r="D132" s="189">
        <v>13220</v>
      </c>
      <c r="E132" s="189"/>
      <c r="F132" s="171"/>
      <c r="G132" s="189">
        <v>10179</v>
      </c>
      <c r="H132" s="189">
        <v>0</v>
      </c>
    </row>
    <row r="133" spans="1:8" s="4" customFormat="1" ht="69.75" customHeight="1" x14ac:dyDescent="0.4">
      <c r="A133" s="54" t="s">
        <v>248</v>
      </c>
      <c r="B133" s="71" t="s">
        <v>169</v>
      </c>
      <c r="C133" s="158"/>
      <c r="D133" s="187">
        <v>1580</v>
      </c>
      <c r="E133" s="188"/>
      <c r="F133" s="158"/>
      <c r="G133" s="160">
        <v>1217</v>
      </c>
      <c r="H133" s="160"/>
    </row>
    <row r="134" spans="1:8" ht="66" customHeight="1" x14ac:dyDescent="0.4">
      <c r="A134" s="106" t="s">
        <v>183</v>
      </c>
      <c r="B134" s="107"/>
      <c r="C134" s="107"/>
      <c r="D134" s="107"/>
      <c r="E134" s="107"/>
      <c r="F134" s="107"/>
      <c r="G134" s="107"/>
      <c r="H134" s="108"/>
    </row>
    <row r="135" spans="1:8" ht="37.5" customHeight="1" thickBot="1" x14ac:dyDescent="0.45">
      <c r="A135" s="13" t="s">
        <v>113</v>
      </c>
      <c r="B135" s="13"/>
      <c r="C135" s="167"/>
      <c r="D135" s="167"/>
      <c r="E135" s="167"/>
      <c r="F135" s="167"/>
      <c r="G135" s="167"/>
      <c r="H135" s="167"/>
    </row>
    <row r="136" spans="1:8" ht="60" customHeight="1" x14ac:dyDescent="0.4">
      <c r="A136" s="124" t="s">
        <v>114</v>
      </c>
      <c r="B136" s="194" t="s">
        <v>283</v>
      </c>
      <c r="C136" s="158"/>
      <c r="D136" s="158">
        <v>4060</v>
      </c>
      <c r="E136" s="189">
        <v>10070</v>
      </c>
      <c r="F136" s="158"/>
      <c r="G136" s="169">
        <v>3126</v>
      </c>
      <c r="H136" s="189">
        <v>7754</v>
      </c>
    </row>
    <row r="137" spans="1:8" ht="60" customHeight="1" x14ac:dyDescent="0.4">
      <c r="A137" s="82" t="s">
        <v>115</v>
      </c>
      <c r="B137" s="194"/>
      <c r="C137" s="158">
        <v>2310</v>
      </c>
      <c r="D137" s="189">
        <v>6010</v>
      </c>
      <c r="E137" s="189"/>
      <c r="F137" s="158">
        <v>1779</v>
      </c>
      <c r="G137" s="189">
        <v>4628</v>
      </c>
      <c r="H137" s="189"/>
    </row>
    <row r="138" spans="1:8" ht="60" customHeight="1" thickBot="1" x14ac:dyDescent="0.45">
      <c r="A138" s="48" t="s">
        <v>137</v>
      </c>
      <c r="B138" s="194"/>
      <c r="C138" s="158">
        <v>3700</v>
      </c>
      <c r="D138" s="189"/>
      <c r="E138" s="189"/>
      <c r="F138" s="158">
        <v>2849</v>
      </c>
      <c r="G138" s="189"/>
      <c r="H138" s="189"/>
    </row>
    <row r="139" spans="1:8" ht="60" customHeight="1" x14ac:dyDescent="0.4">
      <c r="A139" s="82" t="s">
        <v>116</v>
      </c>
      <c r="B139" s="194" t="s">
        <v>283</v>
      </c>
      <c r="C139" s="158"/>
      <c r="D139" s="158">
        <v>4990</v>
      </c>
      <c r="E139" s="189">
        <v>12150</v>
      </c>
      <c r="F139" s="158"/>
      <c r="G139" s="169">
        <v>3842</v>
      </c>
      <c r="H139" s="189">
        <v>9355</v>
      </c>
    </row>
    <row r="140" spans="1:8" ht="60" customHeight="1" x14ac:dyDescent="0.4">
      <c r="A140" s="82" t="s">
        <v>117</v>
      </c>
      <c r="B140" s="194"/>
      <c r="C140" s="158">
        <v>2860</v>
      </c>
      <c r="D140" s="189">
        <v>7160</v>
      </c>
      <c r="E140" s="189"/>
      <c r="F140" s="158">
        <v>2202</v>
      </c>
      <c r="G140" s="189">
        <v>5513</v>
      </c>
      <c r="H140" s="189"/>
    </row>
    <row r="141" spans="1:8" ht="60" customHeight="1" thickBot="1" x14ac:dyDescent="0.45">
      <c r="A141" s="48" t="s">
        <v>138</v>
      </c>
      <c r="B141" s="194"/>
      <c r="C141" s="158">
        <v>4300</v>
      </c>
      <c r="D141" s="189"/>
      <c r="E141" s="189"/>
      <c r="F141" s="158">
        <v>3311</v>
      </c>
      <c r="G141" s="189"/>
      <c r="H141" s="189"/>
    </row>
    <row r="142" spans="1:8" ht="60" customHeight="1" x14ac:dyDescent="0.4">
      <c r="A142" s="82" t="s">
        <v>118</v>
      </c>
      <c r="B142" s="194" t="s">
        <v>283</v>
      </c>
      <c r="C142" s="158"/>
      <c r="D142" s="158">
        <v>5310</v>
      </c>
      <c r="E142" s="189">
        <v>14000</v>
      </c>
      <c r="F142" s="158"/>
      <c r="G142" s="169">
        <v>4089</v>
      </c>
      <c r="H142" s="189">
        <v>10780</v>
      </c>
    </row>
    <row r="143" spans="1:8" ht="60" customHeight="1" x14ac:dyDescent="0.4">
      <c r="A143" s="82" t="s">
        <v>119</v>
      </c>
      <c r="B143" s="194"/>
      <c r="C143" s="158">
        <v>4070</v>
      </c>
      <c r="D143" s="189">
        <v>8690</v>
      </c>
      <c r="E143" s="189"/>
      <c r="F143" s="158">
        <v>3134</v>
      </c>
      <c r="G143" s="189">
        <v>6691</v>
      </c>
      <c r="H143" s="189"/>
    </row>
    <row r="144" spans="1:8" ht="60" customHeight="1" x14ac:dyDescent="0.4">
      <c r="A144" s="48" t="s">
        <v>139</v>
      </c>
      <c r="B144" s="194"/>
      <c r="C144" s="158">
        <v>4620</v>
      </c>
      <c r="D144" s="189"/>
      <c r="E144" s="189"/>
      <c r="F144" s="158">
        <v>3557</v>
      </c>
      <c r="G144" s="189"/>
      <c r="H144" s="189"/>
    </row>
    <row r="145" spans="1:8" ht="73.5" customHeight="1" x14ac:dyDescent="0.4">
      <c r="A145" s="51" t="s">
        <v>254</v>
      </c>
      <c r="B145" s="17" t="s">
        <v>283</v>
      </c>
      <c r="C145" s="170"/>
      <c r="D145" s="189">
        <v>6830</v>
      </c>
      <c r="E145" s="189"/>
      <c r="F145" s="171"/>
      <c r="G145" s="189">
        <v>5259</v>
      </c>
      <c r="H145" s="189">
        <v>0</v>
      </c>
    </row>
    <row r="146" spans="1:8" ht="37.5" customHeight="1" thickBot="1" x14ac:dyDescent="0.45">
      <c r="A146" s="239" t="s">
        <v>184</v>
      </c>
      <c r="B146" s="240"/>
      <c r="C146" s="167"/>
      <c r="D146" s="167"/>
      <c r="E146" s="167"/>
      <c r="F146" s="167"/>
      <c r="G146" s="167"/>
      <c r="H146" s="167"/>
    </row>
    <row r="147" spans="1:8" ht="60" customHeight="1" x14ac:dyDescent="0.4">
      <c r="A147" s="82" t="s">
        <v>114</v>
      </c>
      <c r="B147" s="194" t="s">
        <v>268</v>
      </c>
      <c r="C147" s="158"/>
      <c r="D147" s="158">
        <v>4180</v>
      </c>
      <c r="E147" s="189">
        <v>10830</v>
      </c>
      <c r="F147" s="158"/>
      <c r="G147" s="169">
        <v>3219</v>
      </c>
      <c r="H147" s="189">
        <v>8340</v>
      </c>
    </row>
    <row r="148" spans="1:8" ht="60" customHeight="1" x14ac:dyDescent="0.4">
      <c r="A148" s="82" t="s">
        <v>115</v>
      </c>
      <c r="B148" s="194"/>
      <c r="C148" s="158">
        <v>2310</v>
      </c>
      <c r="D148" s="189">
        <v>6650</v>
      </c>
      <c r="E148" s="189"/>
      <c r="F148" s="158">
        <v>1779</v>
      </c>
      <c r="G148" s="189">
        <v>5121</v>
      </c>
      <c r="H148" s="189"/>
    </row>
    <row r="149" spans="1:8" ht="60" customHeight="1" thickBot="1" x14ac:dyDescent="0.45">
      <c r="A149" s="48" t="s">
        <v>137</v>
      </c>
      <c r="B149" s="194"/>
      <c r="C149" s="158">
        <v>4340</v>
      </c>
      <c r="D149" s="189"/>
      <c r="E149" s="189"/>
      <c r="F149" s="158">
        <v>3342</v>
      </c>
      <c r="G149" s="189"/>
      <c r="H149" s="189"/>
    </row>
    <row r="150" spans="1:8" ht="60" customHeight="1" x14ac:dyDescent="0.4">
      <c r="A150" s="138" t="s">
        <v>116</v>
      </c>
      <c r="B150" s="194" t="s">
        <v>268</v>
      </c>
      <c r="C150" s="158"/>
      <c r="D150" s="158">
        <v>5350</v>
      </c>
      <c r="E150" s="189">
        <v>13010</v>
      </c>
      <c r="F150" s="158"/>
      <c r="G150" s="169">
        <v>4120</v>
      </c>
      <c r="H150" s="189">
        <v>10018</v>
      </c>
    </row>
    <row r="151" spans="1:8" ht="60" customHeight="1" x14ac:dyDescent="0.4">
      <c r="A151" s="138" t="s">
        <v>117</v>
      </c>
      <c r="B151" s="194"/>
      <c r="C151" s="158">
        <v>2860</v>
      </c>
      <c r="D151" s="189">
        <v>7660</v>
      </c>
      <c r="E151" s="189"/>
      <c r="F151" s="158">
        <v>2202</v>
      </c>
      <c r="G151" s="189">
        <v>5898</v>
      </c>
      <c r="H151" s="189"/>
    </row>
    <row r="152" spans="1:8" ht="60" customHeight="1" thickBot="1" x14ac:dyDescent="0.45">
      <c r="A152" s="48" t="s">
        <v>138</v>
      </c>
      <c r="B152" s="194"/>
      <c r="C152" s="158">
        <v>4800</v>
      </c>
      <c r="D152" s="189"/>
      <c r="E152" s="189"/>
      <c r="F152" s="158">
        <v>3696</v>
      </c>
      <c r="G152" s="189"/>
      <c r="H152" s="189"/>
    </row>
    <row r="153" spans="1:8" ht="60" customHeight="1" x14ac:dyDescent="0.4">
      <c r="A153" s="138" t="s">
        <v>118</v>
      </c>
      <c r="B153" s="194" t="s">
        <v>268</v>
      </c>
      <c r="C153" s="158"/>
      <c r="D153" s="158">
        <v>5200</v>
      </c>
      <c r="E153" s="189">
        <v>14190</v>
      </c>
      <c r="F153" s="158"/>
      <c r="G153" s="169">
        <v>4004</v>
      </c>
      <c r="H153" s="189">
        <v>10926</v>
      </c>
    </row>
    <row r="154" spans="1:8" ht="60" customHeight="1" x14ac:dyDescent="0.4">
      <c r="A154" s="138" t="s">
        <v>119</v>
      </c>
      <c r="B154" s="194"/>
      <c r="C154" s="158">
        <v>4070</v>
      </c>
      <c r="D154" s="189">
        <v>8990</v>
      </c>
      <c r="E154" s="189"/>
      <c r="F154" s="158">
        <v>3134</v>
      </c>
      <c r="G154" s="189">
        <v>6922</v>
      </c>
      <c r="H154" s="189"/>
    </row>
    <row r="155" spans="1:8" ht="60" customHeight="1" x14ac:dyDescent="0.4">
      <c r="A155" s="48" t="s">
        <v>139</v>
      </c>
      <c r="B155" s="194"/>
      <c r="C155" s="158">
        <v>4920</v>
      </c>
      <c r="D155" s="189"/>
      <c r="E155" s="189"/>
      <c r="F155" s="158">
        <v>3788</v>
      </c>
      <c r="G155" s="189"/>
      <c r="H155" s="189"/>
    </row>
    <row r="156" spans="1:8" ht="60" x14ac:dyDescent="0.4">
      <c r="A156" s="51" t="s">
        <v>254</v>
      </c>
      <c r="B156" s="17" t="s">
        <v>157</v>
      </c>
      <c r="C156" s="170"/>
      <c r="D156" s="189">
        <v>7860</v>
      </c>
      <c r="E156" s="189"/>
      <c r="F156" s="171"/>
      <c r="G156" s="189">
        <v>6052</v>
      </c>
      <c r="H156" s="189">
        <v>0</v>
      </c>
    </row>
    <row r="157" spans="1:8" ht="37.5" customHeight="1" thickBot="1" x14ac:dyDescent="0.45">
      <c r="A157" s="13" t="s">
        <v>296</v>
      </c>
      <c r="B157" s="13"/>
      <c r="C157" s="167"/>
      <c r="D157" s="167"/>
      <c r="E157" s="167"/>
      <c r="F157" s="167"/>
      <c r="G157" s="167"/>
      <c r="H157" s="167"/>
    </row>
    <row r="158" spans="1:8" ht="50.25" customHeight="1" x14ac:dyDescent="0.4">
      <c r="A158" s="85" t="s">
        <v>109</v>
      </c>
      <c r="B158" s="194" t="s">
        <v>295</v>
      </c>
      <c r="C158" s="158"/>
      <c r="D158" s="158">
        <v>3680</v>
      </c>
      <c r="E158" s="189">
        <v>9690</v>
      </c>
      <c r="F158" s="158"/>
      <c r="G158" s="169">
        <v>2834</v>
      </c>
      <c r="H158" s="189">
        <v>7462</v>
      </c>
    </row>
    <row r="159" spans="1:8" ht="50.25" customHeight="1" x14ac:dyDescent="0.4">
      <c r="A159" s="85" t="s">
        <v>108</v>
      </c>
      <c r="B159" s="194"/>
      <c r="C159" s="158">
        <v>1980</v>
      </c>
      <c r="D159" s="189">
        <v>6010</v>
      </c>
      <c r="E159" s="189"/>
      <c r="F159" s="158">
        <v>1525</v>
      </c>
      <c r="G159" s="189">
        <v>4628</v>
      </c>
      <c r="H159" s="189"/>
    </row>
    <row r="160" spans="1:8" ht="50.25" customHeight="1" thickBot="1" x14ac:dyDescent="0.45">
      <c r="A160" s="48" t="s">
        <v>134</v>
      </c>
      <c r="B160" s="194"/>
      <c r="C160" s="158">
        <v>4030</v>
      </c>
      <c r="D160" s="189"/>
      <c r="E160" s="189"/>
      <c r="F160" s="158">
        <v>3103</v>
      </c>
      <c r="G160" s="189"/>
      <c r="H160" s="189"/>
    </row>
    <row r="161" spans="1:8" ht="50.25" customHeight="1" x14ac:dyDescent="0.4">
      <c r="A161" s="149" t="s">
        <v>110</v>
      </c>
      <c r="B161" s="194" t="s">
        <v>295</v>
      </c>
      <c r="C161" s="158"/>
      <c r="D161" s="158">
        <v>4640</v>
      </c>
      <c r="E161" s="189">
        <v>11230</v>
      </c>
      <c r="F161" s="158"/>
      <c r="G161" s="169">
        <v>3573</v>
      </c>
      <c r="H161" s="189">
        <v>8647</v>
      </c>
    </row>
    <row r="162" spans="1:8" ht="50.25" customHeight="1" x14ac:dyDescent="0.4">
      <c r="A162" s="149" t="s">
        <v>312</v>
      </c>
      <c r="B162" s="194"/>
      <c r="C162" s="158">
        <v>2090</v>
      </c>
      <c r="D162" s="189">
        <v>6590</v>
      </c>
      <c r="E162" s="189"/>
      <c r="F162" s="158">
        <v>1609</v>
      </c>
      <c r="G162" s="189">
        <v>5074</v>
      </c>
      <c r="H162" s="189"/>
    </row>
    <row r="163" spans="1:8" ht="50.25" customHeight="1" thickBot="1" x14ac:dyDescent="0.45">
      <c r="A163" s="48" t="s">
        <v>135</v>
      </c>
      <c r="B163" s="194"/>
      <c r="C163" s="158">
        <v>4500</v>
      </c>
      <c r="D163" s="189"/>
      <c r="E163" s="189"/>
      <c r="F163" s="158">
        <v>3465</v>
      </c>
      <c r="G163" s="189"/>
      <c r="H163" s="189"/>
    </row>
    <row r="164" spans="1:8" ht="50.25" customHeight="1" x14ac:dyDescent="0.4">
      <c r="A164" s="85" t="s">
        <v>111</v>
      </c>
      <c r="B164" s="194" t="s">
        <v>295</v>
      </c>
      <c r="C164" s="158"/>
      <c r="D164" s="158">
        <v>5670</v>
      </c>
      <c r="E164" s="189">
        <v>15770</v>
      </c>
      <c r="F164" s="158"/>
      <c r="G164" s="169">
        <v>4366</v>
      </c>
      <c r="H164" s="189">
        <v>12143</v>
      </c>
    </row>
    <row r="165" spans="1:8" ht="50.25" customHeight="1" x14ac:dyDescent="0.4">
      <c r="A165" s="85" t="s">
        <v>82</v>
      </c>
      <c r="B165" s="194"/>
      <c r="C165" s="158">
        <v>4270</v>
      </c>
      <c r="D165" s="189">
        <v>10100</v>
      </c>
      <c r="E165" s="189"/>
      <c r="F165" s="158">
        <v>3288</v>
      </c>
      <c r="G165" s="189">
        <v>7777</v>
      </c>
      <c r="H165" s="189"/>
    </row>
    <row r="166" spans="1:8" ht="50.25" customHeight="1" thickBot="1" x14ac:dyDescent="0.45">
      <c r="A166" s="48" t="s">
        <v>136</v>
      </c>
      <c r="B166" s="194"/>
      <c r="C166" s="158">
        <v>5830</v>
      </c>
      <c r="D166" s="189"/>
      <c r="E166" s="189"/>
      <c r="F166" s="158">
        <v>4489</v>
      </c>
      <c r="G166" s="189"/>
      <c r="H166" s="189"/>
    </row>
    <row r="167" spans="1:8" ht="50.25" customHeight="1" x14ac:dyDescent="0.4">
      <c r="A167" s="85" t="s">
        <v>211</v>
      </c>
      <c r="B167" s="194" t="s">
        <v>295</v>
      </c>
      <c r="C167" s="158"/>
      <c r="D167" s="158">
        <v>7050</v>
      </c>
      <c r="E167" s="189">
        <v>19610</v>
      </c>
      <c r="F167" s="158"/>
      <c r="G167" s="169">
        <v>5429</v>
      </c>
      <c r="H167" s="189">
        <v>15100</v>
      </c>
    </row>
    <row r="168" spans="1:8" ht="50.25" customHeight="1" x14ac:dyDescent="0.4">
      <c r="A168" s="150" t="s">
        <v>206</v>
      </c>
      <c r="B168" s="194"/>
      <c r="C168" s="158">
        <v>5200</v>
      </c>
      <c r="D168" s="189">
        <v>12560</v>
      </c>
      <c r="E168" s="189"/>
      <c r="F168" s="158">
        <v>4004</v>
      </c>
      <c r="G168" s="189">
        <v>9671</v>
      </c>
      <c r="H168" s="189"/>
    </row>
    <row r="169" spans="1:8" ht="50.25" customHeight="1" x14ac:dyDescent="0.4">
      <c r="A169" s="48" t="s">
        <v>212</v>
      </c>
      <c r="B169" s="194"/>
      <c r="C169" s="158">
        <v>7360</v>
      </c>
      <c r="D169" s="189"/>
      <c r="E169" s="189"/>
      <c r="F169" s="158">
        <v>5667</v>
      </c>
      <c r="G169" s="189"/>
      <c r="H169" s="189"/>
    </row>
    <row r="170" spans="1:8" ht="110.25" customHeight="1" x14ac:dyDescent="0.4">
      <c r="A170" s="51" t="s">
        <v>263</v>
      </c>
      <c r="B170" s="17" t="s">
        <v>295</v>
      </c>
      <c r="C170" s="170"/>
      <c r="D170" s="189">
        <v>6880</v>
      </c>
      <c r="E170" s="189"/>
      <c r="F170" s="171"/>
      <c r="G170" s="189">
        <v>5298</v>
      </c>
      <c r="H170" s="189">
        <v>0</v>
      </c>
    </row>
    <row r="171" spans="1:8" ht="110.25" customHeight="1" x14ac:dyDescent="0.4">
      <c r="A171" s="51" t="s">
        <v>322</v>
      </c>
      <c r="B171" s="17" t="s">
        <v>295</v>
      </c>
      <c r="C171" s="170"/>
      <c r="D171" s="189">
        <v>4120</v>
      </c>
      <c r="E171" s="189"/>
      <c r="F171" s="171"/>
      <c r="G171" s="189">
        <v>3172</v>
      </c>
      <c r="H171" s="189">
        <v>0</v>
      </c>
    </row>
    <row r="172" spans="1:8" ht="37.5" customHeight="1" thickBot="1" x14ac:dyDescent="0.45">
      <c r="A172" s="13" t="s">
        <v>106</v>
      </c>
      <c r="B172" s="13"/>
      <c r="C172" s="167"/>
      <c r="D172" s="167"/>
      <c r="E172" s="167"/>
      <c r="F172" s="167"/>
      <c r="G172" s="167"/>
      <c r="H172" s="167"/>
    </row>
    <row r="173" spans="1:8" ht="45" customHeight="1" x14ac:dyDescent="0.4">
      <c r="A173" s="83" t="s">
        <v>109</v>
      </c>
      <c r="B173" s="194" t="s">
        <v>107</v>
      </c>
      <c r="C173" s="158"/>
      <c r="D173" s="158">
        <v>3230</v>
      </c>
      <c r="E173" s="189">
        <v>8440</v>
      </c>
      <c r="F173" s="158"/>
      <c r="G173" s="169">
        <v>2487</v>
      </c>
      <c r="H173" s="189">
        <v>6499</v>
      </c>
    </row>
    <row r="174" spans="1:8" ht="45" customHeight="1" x14ac:dyDescent="0.4">
      <c r="A174" s="83" t="s">
        <v>108</v>
      </c>
      <c r="B174" s="194"/>
      <c r="C174" s="158">
        <v>1980</v>
      </c>
      <c r="D174" s="189">
        <v>5210</v>
      </c>
      <c r="E174" s="189"/>
      <c r="F174" s="158">
        <v>1525</v>
      </c>
      <c r="G174" s="189">
        <v>4012</v>
      </c>
      <c r="H174" s="189"/>
    </row>
    <row r="175" spans="1:8" ht="45" customHeight="1" thickBot="1" x14ac:dyDescent="0.45">
      <c r="A175" s="48" t="s">
        <v>134</v>
      </c>
      <c r="B175" s="194"/>
      <c r="C175" s="158">
        <v>3230</v>
      </c>
      <c r="D175" s="189"/>
      <c r="E175" s="189"/>
      <c r="F175" s="158">
        <v>2487</v>
      </c>
      <c r="G175" s="189"/>
      <c r="H175" s="189"/>
    </row>
    <row r="176" spans="1:8" ht="45" customHeight="1" x14ac:dyDescent="0.4">
      <c r="A176" s="149" t="s">
        <v>110</v>
      </c>
      <c r="B176" s="194" t="s">
        <v>107</v>
      </c>
      <c r="C176" s="158"/>
      <c r="D176" s="158">
        <v>3930</v>
      </c>
      <c r="E176" s="189">
        <v>9910</v>
      </c>
      <c r="F176" s="158"/>
      <c r="G176" s="169">
        <v>3026</v>
      </c>
      <c r="H176" s="189">
        <v>7630</v>
      </c>
    </row>
    <row r="177" spans="1:8" ht="45" customHeight="1" x14ac:dyDescent="0.4">
      <c r="A177" s="149" t="s">
        <v>312</v>
      </c>
      <c r="B177" s="194"/>
      <c r="C177" s="158">
        <v>2090</v>
      </c>
      <c r="D177" s="189">
        <v>5980</v>
      </c>
      <c r="E177" s="189"/>
      <c r="F177" s="158">
        <v>1609</v>
      </c>
      <c r="G177" s="189">
        <v>4604</v>
      </c>
      <c r="H177" s="189"/>
    </row>
    <row r="178" spans="1:8" ht="45" customHeight="1" thickBot="1" x14ac:dyDescent="0.45">
      <c r="A178" s="48" t="s">
        <v>135</v>
      </c>
      <c r="B178" s="194"/>
      <c r="C178" s="158">
        <v>3890</v>
      </c>
      <c r="D178" s="189"/>
      <c r="E178" s="189"/>
      <c r="F178" s="158">
        <v>2995</v>
      </c>
      <c r="G178" s="189"/>
      <c r="H178" s="189"/>
    </row>
    <row r="179" spans="1:8" ht="45" customHeight="1" x14ac:dyDescent="0.4">
      <c r="A179" s="83" t="s">
        <v>111</v>
      </c>
      <c r="B179" s="194" t="s">
        <v>107</v>
      </c>
      <c r="C179" s="158"/>
      <c r="D179" s="158">
        <v>5070</v>
      </c>
      <c r="E179" s="189">
        <v>14060</v>
      </c>
      <c r="F179" s="158"/>
      <c r="G179" s="169">
        <v>3904</v>
      </c>
      <c r="H179" s="189">
        <v>10826</v>
      </c>
    </row>
    <row r="180" spans="1:8" ht="45" customHeight="1" x14ac:dyDescent="0.4">
      <c r="A180" s="83" t="s">
        <v>82</v>
      </c>
      <c r="B180" s="194"/>
      <c r="C180" s="158">
        <v>4270</v>
      </c>
      <c r="D180" s="189">
        <v>8990</v>
      </c>
      <c r="E180" s="189"/>
      <c r="F180" s="158">
        <v>3288</v>
      </c>
      <c r="G180" s="189">
        <v>6922</v>
      </c>
      <c r="H180" s="189"/>
    </row>
    <row r="181" spans="1:8" ht="45" customHeight="1" thickBot="1" x14ac:dyDescent="0.45">
      <c r="A181" s="48" t="s">
        <v>136</v>
      </c>
      <c r="B181" s="194"/>
      <c r="C181" s="158">
        <v>4720</v>
      </c>
      <c r="D181" s="189"/>
      <c r="E181" s="189"/>
      <c r="F181" s="158">
        <v>3634</v>
      </c>
      <c r="G181" s="189"/>
      <c r="H181" s="189"/>
    </row>
    <row r="182" spans="1:8" ht="45" customHeight="1" x14ac:dyDescent="0.4">
      <c r="A182" s="85" t="s">
        <v>211</v>
      </c>
      <c r="B182" s="194" t="s">
        <v>107</v>
      </c>
      <c r="C182" s="158"/>
      <c r="D182" s="158">
        <v>6980</v>
      </c>
      <c r="E182" s="189">
        <v>19430</v>
      </c>
      <c r="F182" s="158"/>
      <c r="G182" s="169">
        <v>5375</v>
      </c>
      <c r="H182" s="189">
        <v>14962</v>
      </c>
    </row>
    <row r="183" spans="1:8" ht="45" customHeight="1" x14ac:dyDescent="0.4">
      <c r="A183" s="150" t="s">
        <v>206</v>
      </c>
      <c r="B183" s="194"/>
      <c r="C183" s="158">
        <v>5200</v>
      </c>
      <c r="D183" s="189">
        <v>12450</v>
      </c>
      <c r="E183" s="189"/>
      <c r="F183" s="158">
        <v>4004</v>
      </c>
      <c r="G183" s="189">
        <v>9587</v>
      </c>
      <c r="H183" s="189"/>
    </row>
    <row r="184" spans="1:8" ht="45" customHeight="1" x14ac:dyDescent="0.4">
      <c r="A184" s="48" t="s">
        <v>212</v>
      </c>
      <c r="B184" s="194"/>
      <c r="C184" s="158">
        <v>7250</v>
      </c>
      <c r="D184" s="189"/>
      <c r="E184" s="189"/>
      <c r="F184" s="158">
        <v>5583</v>
      </c>
      <c r="G184" s="189"/>
      <c r="H184" s="189"/>
    </row>
    <row r="185" spans="1:8" ht="77.25" customHeight="1" x14ac:dyDescent="0.4">
      <c r="A185" s="51" t="s">
        <v>263</v>
      </c>
      <c r="B185" s="17" t="s">
        <v>107</v>
      </c>
      <c r="C185" s="170"/>
      <c r="D185" s="189">
        <v>6880</v>
      </c>
      <c r="E185" s="189"/>
      <c r="F185" s="171"/>
      <c r="G185" s="189">
        <v>5298</v>
      </c>
      <c r="H185" s="189">
        <v>0</v>
      </c>
    </row>
    <row r="186" spans="1:8" ht="110.25" customHeight="1" x14ac:dyDescent="0.4">
      <c r="A186" s="51" t="s">
        <v>322</v>
      </c>
      <c r="B186" s="17" t="s">
        <v>107</v>
      </c>
      <c r="C186" s="170"/>
      <c r="D186" s="189">
        <v>4080</v>
      </c>
      <c r="E186" s="189"/>
      <c r="F186" s="171"/>
      <c r="G186" s="189">
        <v>3142</v>
      </c>
      <c r="H186" s="189">
        <v>0</v>
      </c>
    </row>
    <row r="187" spans="1:8" ht="37.5" customHeight="1" thickBot="1" x14ac:dyDescent="0.45">
      <c r="A187" s="13" t="s">
        <v>186</v>
      </c>
      <c r="B187" s="13"/>
      <c r="C187" s="167"/>
      <c r="D187" s="167"/>
      <c r="E187" s="167"/>
      <c r="F187" s="167"/>
      <c r="G187" s="167"/>
      <c r="H187" s="167"/>
    </row>
    <row r="188" spans="1:8" ht="50.1" customHeight="1" x14ac:dyDescent="0.4">
      <c r="A188" s="155" t="s">
        <v>323</v>
      </c>
      <c r="B188" s="193" t="s">
        <v>59</v>
      </c>
      <c r="C188" s="158"/>
      <c r="D188" s="158">
        <v>3260</v>
      </c>
      <c r="E188" s="189">
        <v>7930</v>
      </c>
      <c r="F188" s="158"/>
      <c r="G188" s="169">
        <v>2510</v>
      </c>
      <c r="H188" s="189">
        <v>6106</v>
      </c>
    </row>
    <row r="189" spans="1:8" ht="50.1" customHeight="1" x14ac:dyDescent="0.4">
      <c r="A189" s="155" t="s">
        <v>108</v>
      </c>
      <c r="B189" s="193"/>
      <c r="C189" s="158">
        <v>1980</v>
      </c>
      <c r="D189" s="189">
        <v>4670</v>
      </c>
      <c r="E189" s="189"/>
      <c r="F189" s="158">
        <v>1525</v>
      </c>
      <c r="G189" s="189">
        <v>3596</v>
      </c>
      <c r="H189" s="189"/>
    </row>
    <row r="190" spans="1:8" ht="50.1" customHeight="1" thickBot="1" x14ac:dyDescent="0.45">
      <c r="A190" s="48" t="s">
        <v>324</v>
      </c>
      <c r="B190" s="193"/>
      <c r="C190" s="158">
        <v>2690</v>
      </c>
      <c r="D190" s="189"/>
      <c r="E190" s="189"/>
      <c r="F190" s="158">
        <v>2071</v>
      </c>
      <c r="G190" s="189"/>
      <c r="H190" s="189"/>
    </row>
    <row r="191" spans="1:8" ht="50.1" customHeight="1" x14ac:dyDescent="0.4">
      <c r="A191" s="138" t="s">
        <v>187</v>
      </c>
      <c r="B191" s="193" t="s">
        <v>59</v>
      </c>
      <c r="C191" s="158"/>
      <c r="D191" s="158">
        <v>3800</v>
      </c>
      <c r="E191" s="189">
        <v>9260</v>
      </c>
      <c r="F191" s="158"/>
      <c r="G191" s="169">
        <v>2926</v>
      </c>
      <c r="H191" s="189">
        <v>7131</v>
      </c>
    </row>
    <row r="192" spans="1:8" ht="50.1" customHeight="1" x14ac:dyDescent="0.4">
      <c r="A192" s="138" t="s">
        <v>188</v>
      </c>
      <c r="B192" s="193"/>
      <c r="C192" s="158">
        <v>1850</v>
      </c>
      <c r="D192" s="189">
        <v>5460</v>
      </c>
      <c r="E192" s="189"/>
      <c r="F192" s="158">
        <v>1425</v>
      </c>
      <c r="G192" s="189">
        <v>4205</v>
      </c>
      <c r="H192" s="189"/>
    </row>
    <row r="193" spans="1:8" ht="50.1" customHeight="1" thickBot="1" x14ac:dyDescent="0.45">
      <c r="A193" s="48" t="s">
        <v>189</v>
      </c>
      <c r="B193" s="193"/>
      <c r="C193" s="158">
        <v>3610</v>
      </c>
      <c r="D193" s="189"/>
      <c r="E193" s="189"/>
      <c r="F193" s="158">
        <v>2780</v>
      </c>
      <c r="G193" s="189"/>
      <c r="H193" s="189"/>
    </row>
    <row r="194" spans="1:8" ht="50.1" customHeight="1" x14ac:dyDescent="0.4">
      <c r="A194" s="155" t="s">
        <v>187</v>
      </c>
      <c r="B194" s="193" t="s">
        <v>59</v>
      </c>
      <c r="C194" s="158"/>
      <c r="D194" s="158">
        <v>3800</v>
      </c>
      <c r="E194" s="189">
        <v>9600</v>
      </c>
      <c r="F194" s="158"/>
      <c r="G194" s="169">
        <v>2926</v>
      </c>
      <c r="H194" s="189">
        <v>7392</v>
      </c>
    </row>
    <row r="195" spans="1:8" ht="50.1" customHeight="1" x14ac:dyDescent="0.4">
      <c r="A195" s="155" t="s">
        <v>313</v>
      </c>
      <c r="B195" s="193"/>
      <c r="C195" s="158">
        <v>2090</v>
      </c>
      <c r="D195" s="189">
        <v>5800</v>
      </c>
      <c r="E195" s="189"/>
      <c r="F195" s="158">
        <v>1609</v>
      </c>
      <c r="G195" s="189">
        <v>4466</v>
      </c>
      <c r="H195" s="189"/>
    </row>
    <row r="196" spans="1:8" ht="50.1" customHeight="1" thickBot="1" x14ac:dyDescent="0.45">
      <c r="A196" s="48" t="s">
        <v>192</v>
      </c>
      <c r="B196" s="193"/>
      <c r="C196" s="158">
        <v>3710</v>
      </c>
      <c r="D196" s="189"/>
      <c r="E196" s="189"/>
      <c r="F196" s="158">
        <v>2857</v>
      </c>
      <c r="G196" s="189"/>
      <c r="H196" s="189"/>
    </row>
    <row r="197" spans="1:8" ht="60" x14ac:dyDescent="0.4">
      <c r="A197" s="155" t="s">
        <v>190</v>
      </c>
      <c r="B197" s="230" t="s">
        <v>59</v>
      </c>
      <c r="C197" s="158"/>
      <c r="D197" s="158">
        <v>5300</v>
      </c>
      <c r="E197" s="189">
        <v>11100</v>
      </c>
      <c r="F197" s="158"/>
      <c r="G197" s="169">
        <v>4081</v>
      </c>
      <c r="H197" s="189">
        <v>8547</v>
      </c>
    </row>
    <row r="198" spans="1:8" ht="50.1" customHeight="1" x14ac:dyDescent="0.4">
      <c r="A198" s="155" t="s">
        <v>313</v>
      </c>
      <c r="B198" s="231"/>
      <c r="C198" s="158">
        <v>2090</v>
      </c>
      <c r="D198" s="189">
        <v>5800</v>
      </c>
      <c r="E198" s="189"/>
      <c r="F198" s="158">
        <v>1609</v>
      </c>
      <c r="G198" s="189">
        <v>4466</v>
      </c>
      <c r="H198" s="189"/>
    </row>
    <row r="199" spans="1:8" ht="50.1" customHeight="1" thickBot="1" x14ac:dyDescent="0.45">
      <c r="A199" s="48" t="s">
        <v>192</v>
      </c>
      <c r="B199" s="232"/>
      <c r="C199" s="158">
        <v>3710</v>
      </c>
      <c r="D199" s="189"/>
      <c r="E199" s="189"/>
      <c r="F199" s="158">
        <v>2857</v>
      </c>
      <c r="G199" s="189"/>
      <c r="H199" s="189"/>
    </row>
    <row r="200" spans="1:8" ht="60" x14ac:dyDescent="0.4">
      <c r="A200" s="46" t="s">
        <v>190</v>
      </c>
      <c r="B200" s="193" t="s">
        <v>59</v>
      </c>
      <c r="C200" s="158"/>
      <c r="D200" s="158">
        <v>5300</v>
      </c>
      <c r="E200" s="189">
        <v>12910</v>
      </c>
      <c r="F200" s="158"/>
      <c r="G200" s="169">
        <v>4081</v>
      </c>
      <c r="H200" s="189">
        <v>9941</v>
      </c>
    </row>
    <row r="201" spans="1:8" ht="50.1" customHeight="1" x14ac:dyDescent="0.4">
      <c r="A201" s="46" t="s">
        <v>193</v>
      </c>
      <c r="B201" s="193"/>
      <c r="C201" s="158">
        <v>2430</v>
      </c>
      <c r="D201" s="189">
        <v>7610</v>
      </c>
      <c r="E201" s="189"/>
      <c r="F201" s="158">
        <v>1871</v>
      </c>
      <c r="G201" s="189">
        <v>5860</v>
      </c>
      <c r="H201" s="189"/>
    </row>
    <row r="202" spans="1:8" ht="50.1" customHeight="1" thickBot="1" x14ac:dyDescent="0.45">
      <c r="A202" s="47" t="s">
        <v>194</v>
      </c>
      <c r="B202" s="193"/>
      <c r="C202" s="158">
        <v>5180</v>
      </c>
      <c r="D202" s="189"/>
      <c r="E202" s="189"/>
      <c r="F202" s="158">
        <v>3989</v>
      </c>
      <c r="G202" s="189"/>
      <c r="H202" s="189"/>
    </row>
    <row r="203" spans="1:8" ht="60" x14ac:dyDescent="0.4">
      <c r="A203" s="46" t="s">
        <v>195</v>
      </c>
      <c r="B203" s="193" t="s">
        <v>59</v>
      </c>
      <c r="C203" s="158"/>
      <c r="D203" s="158">
        <v>5840</v>
      </c>
      <c r="E203" s="189">
        <v>15970</v>
      </c>
      <c r="F203" s="158"/>
      <c r="G203" s="169">
        <v>4497</v>
      </c>
      <c r="H203" s="189">
        <v>12297</v>
      </c>
    </row>
    <row r="204" spans="1:8" ht="50.1" customHeight="1" x14ac:dyDescent="0.4">
      <c r="A204" s="46" t="s">
        <v>196</v>
      </c>
      <c r="B204" s="193"/>
      <c r="C204" s="158">
        <v>2770</v>
      </c>
      <c r="D204" s="189">
        <v>10130</v>
      </c>
      <c r="E204" s="189"/>
      <c r="F204" s="158">
        <v>2133</v>
      </c>
      <c r="G204" s="189">
        <v>7800</v>
      </c>
      <c r="H204" s="189"/>
    </row>
    <row r="205" spans="1:8" ht="50.1" customHeight="1" thickBot="1" x14ac:dyDescent="0.45">
      <c r="A205" s="47" t="s">
        <v>197</v>
      </c>
      <c r="B205" s="193"/>
      <c r="C205" s="158">
        <v>7360</v>
      </c>
      <c r="D205" s="189"/>
      <c r="E205" s="189"/>
      <c r="F205" s="158">
        <v>5667</v>
      </c>
      <c r="G205" s="189"/>
      <c r="H205" s="189"/>
    </row>
    <row r="206" spans="1:8" ht="60" x14ac:dyDescent="0.4">
      <c r="A206" s="138" t="s">
        <v>198</v>
      </c>
      <c r="B206" s="193" t="s">
        <v>59</v>
      </c>
      <c r="C206" s="158"/>
      <c r="D206" s="158">
        <v>7340</v>
      </c>
      <c r="E206" s="189">
        <v>17470</v>
      </c>
      <c r="F206" s="158"/>
      <c r="G206" s="169">
        <v>5652</v>
      </c>
      <c r="H206" s="189">
        <v>13452</v>
      </c>
    </row>
    <row r="207" spans="1:8" ht="50.1" customHeight="1" x14ac:dyDescent="0.4">
      <c r="A207" s="138" t="s">
        <v>196</v>
      </c>
      <c r="B207" s="193"/>
      <c r="C207" s="158">
        <v>2770</v>
      </c>
      <c r="D207" s="189">
        <v>10130</v>
      </c>
      <c r="E207" s="189"/>
      <c r="F207" s="158">
        <v>2133</v>
      </c>
      <c r="G207" s="189">
        <v>7800</v>
      </c>
      <c r="H207" s="189"/>
    </row>
    <row r="208" spans="1:8" ht="50.1" customHeight="1" thickBot="1" x14ac:dyDescent="0.45">
      <c r="A208" s="48" t="s">
        <v>197</v>
      </c>
      <c r="B208" s="193"/>
      <c r="C208" s="158">
        <v>7360</v>
      </c>
      <c r="D208" s="189"/>
      <c r="E208" s="189"/>
      <c r="F208" s="158">
        <v>5667</v>
      </c>
      <c r="G208" s="189"/>
      <c r="H208" s="189"/>
    </row>
    <row r="209" spans="1:8" ht="60" x14ac:dyDescent="0.4">
      <c r="A209" s="138" t="s">
        <v>199</v>
      </c>
      <c r="B209" s="193" t="s">
        <v>59</v>
      </c>
      <c r="C209" s="158"/>
      <c r="D209" s="158">
        <v>7340</v>
      </c>
      <c r="E209" s="189">
        <v>20360</v>
      </c>
      <c r="F209" s="158"/>
      <c r="G209" s="169">
        <v>5652</v>
      </c>
      <c r="H209" s="189">
        <v>15677</v>
      </c>
    </row>
    <row r="210" spans="1:8" ht="50.1" customHeight="1" x14ac:dyDescent="0.4">
      <c r="A210" s="46" t="s">
        <v>229</v>
      </c>
      <c r="B210" s="193"/>
      <c r="C210" s="158">
        <v>3930</v>
      </c>
      <c r="D210" s="189">
        <v>13020</v>
      </c>
      <c r="E210" s="189"/>
      <c r="F210" s="158">
        <v>3026</v>
      </c>
      <c r="G210" s="189">
        <v>10025</v>
      </c>
      <c r="H210" s="189"/>
    </row>
    <row r="211" spans="1:8" ht="50.1" customHeight="1" thickBot="1" x14ac:dyDescent="0.45">
      <c r="A211" s="48" t="s">
        <v>201</v>
      </c>
      <c r="B211" s="193"/>
      <c r="C211" s="158">
        <v>9090</v>
      </c>
      <c r="D211" s="189"/>
      <c r="E211" s="189"/>
      <c r="F211" s="158">
        <v>6999</v>
      </c>
      <c r="G211" s="189"/>
      <c r="H211" s="189"/>
    </row>
    <row r="212" spans="1:8" ht="60" x14ac:dyDescent="0.4">
      <c r="A212" s="155" t="s">
        <v>202</v>
      </c>
      <c r="B212" s="193" t="s">
        <v>59</v>
      </c>
      <c r="C212" s="158"/>
      <c r="D212" s="158">
        <v>7880</v>
      </c>
      <c r="E212" s="189">
        <v>21550</v>
      </c>
      <c r="F212" s="158"/>
      <c r="G212" s="169">
        <v>6068</v>
      </c>
      <c r="H212" s="189">
        <v>16594</v>
      </c>
    </row>
    <row r="213" spans="1:8" ht="50.1" customHeight="1" x14ac:dyDescent="0.4">
      <c r="A213" s="155" t="s">
        <v>206</v>
      </c>
      <c r="B213" s="193"/>
      <c r="C213" s="158">
        <v>5200</v>
      </c>
      <c r="D213" s="189">
        <v>13670</v>
      </c>
      <c r="E213" s="189"/>
      <c r="F213" s="158">
        <v>4004</v>
      </c>
      <c r="G213" s="189">
        <v>10526</v>
      </c>
      <c r="H213" s="189"/>
    </row>
    <row r="214" spans="1:8" ht="50.1" customHeight="1" thickBot="1" x14ac:dyDescent="0.45">
      <c r="A214" s="48" t="s">
        <v>204</v>
      </c>
      <c r="B214" s="193"/>
      <c r="C214" s="158">
        <v>8470</v>
      </c>
      <c r="D214" s="189"/>
      <c r="E214" s="189"/>
      <c r="F214" s="158">
        <v>6522</v>
      </c>
      <c r="G214" s="189"/>
      <c r="H214" s="189"/>
    </row>
    <row r="215" spans="1:8" ht="63" customHeight="1" x14ac:dyDescent="0.4">
      <c r="A215" s="155" t="s">
        <v>281</v>
      </c>
      <c r="B215" s="190" t="s">
        <v>59</v>
      </c>
      <c r="C215" s="158"/>
      <c r="D215" s="158">
        <v>9310</v>
      </c>
      <c r="E215" s="189">
        <v>28810</v>
      </c>
      <c r="F215" s="158"/>
      <c r="G215" s="169">
        <v>7169</v>
      </c>
      <c r="H215" s="189">
        <v>22184</v>
      </c>
    </row>
    <row r="216" spans="1:8" ht="63" customHeight="1" x14ac:dyDescent="0.4">
      <c r="A216" s="155" t="s">
        <v>297</v>
      </c>
      <c r="B216" s="191"/>
      <c r="C216" s="158">
        <v>8420</v>
      </c>
      <c r="D216" s="189">
        <v>19500</v>
      </c>
      <c r="E216" s="189"/>
      <c r="F216" s="158">
        <v>6483</v>
      </c>
      <c r="G216" s="189">
        <v>15015</v>
      </c>
      <c r="H216" s="189"/>
    </row>
    <row r="217" spans="1:8" ht="63" customHeight="1" x14ac:dyDescent="0.4">
      <c r="A217" s="48" t="s">
        <v>278</v>
      </c>
      <c r="B217" s="192"/>
      <c r="C217" s="158">
        <v>11080</v>
      </c>
      <c r="D217" s="189"/>
      <c r="E217" s="189"/>
      <c r="F217" s="158">
        <v>8532</v>
      </c>
      <c r="G217" s="189"/>
      <c r="H217" s="189"/>
    </row>
    <row r="218" spans="1:8" ht="63" customHeight="1" x14ac:dyDescent="0.4">
      <c r="A218" s="55" t="s">
        <v>282</v>
      </c>
      <c r="B218" s="152"/>
      <c r="C218" s="158"/>
      <c r="D218" s="187">
        <v>5230</v>
      </c>
      <c r="E218" s="188"/>
      <c r="F218" s="158"/>
      <c r="G218" s="187">
        <v>4027</v>
      </c>
      <c r="H218" s="188"/>
    </row>
    <row r="219" spans="1:8" ht="50.1" customHeight="1" x14ac:dyDescent="0.4">
      <c r="A219" s="55" t="s">
        <v>207</v>
      </c>
      <c r="B219" s="162"/>
      <c r="C219" s="158"/>
      <c r="D219" s="187">
        <v>2040</v>
      </c>
      <c r="E219" s="188"/>
      <c r="F219" s="158"/>
      <c r="G219" s="187">
        <v>1571</v>
      </c>
      <c r="H219" s="188">
        <v>0</v>
      </c>
    </row>
    <row r="220" spans="1:8" ht="83.25" customHeight="1" x14ac:dyDescent="0.4">
      <c r="A220" s="51" t="s">
        <v>264</v>
      </c>
      <c r="B220" s="162" t="s">
        <v>59</v>
      </c>
      <c r="C220" s="170"/>
      <c r="D220" s="189">
        <v>8030</v>
      </c>
      <c r="E220" s="189"/>
      <c r="F220" s="171"/>
      <c r="G220" s="189">
        <v>6183</v>
      </c>
      <c r="H220" s="189">
        <v>0</v>
      </c>
    </row>
    <row r="221" spans="1:8" ht="37.5" customHeight="1" thickBot="1" x14ac:dyDescent="0.45">
      <c r="A221" s="13" t="s">
        <v>325</v>
      </c>
      <c r="B221" s="13"/>
      <c r="C221" s="167"/>
      <c r="D221" s="167"/>
      <c r="E221" s="167"/>
      <c r="F221" s="167"/>
      <c r="G221" s="167"/>
      <c r="H221" s="167"/>
    </row>
    <row r="222" spans="1:8" ht="63" customHeight="1" x14ac:dyDescent="0.4">
      <c r="A222" s="149" t="s">
        <v>190</v>
      </c>
      <c r="B222" s="190" t="s">
        <v>303</v>
      </c>
      <c r="C222" s="158"/>
      <c r="D222" s="158">
        <v>6530</v>
      </c>
      <c r="E222" s="189">
        <v>17590</v>
      </c>
      <c r="F222" s="158"/>
      <c r="G222" s="169">
        <v>5028</v>
      </c>
      <c r="H222" s="189">
        <v>13544</v>
      </c>
    </row>
    <row r="223" spans="1:8" ht="63" customHeight="1" x14ac:dyDescent="0.4">
      <c r="A223" s="149" t="s">
        <v>313</v>
      </c>
      <c r="B223" s="191"/>
      <c r="C223" s="158">
        <v>2090</v>
      </c>
      <c r="D223" s="189">
        <v>11060</v>
      </c>
      <c r="E223" s="189"/>
      <c r="F223" s="158">
        <v>1609</v>
      </c>
      <c r="G223" s="189">
        <v>8516</v>
      </c>
      <c r="H223" s="189"/>
    </row>
    <row r="224" spans="1:8" ht="63" customHeight="1" thickBot="1" x14ac:dyDescent="0.45">
      <c r="A224" s="48" t="s">
        <v>192</v>
      </c>
      <c r="B224" s="192"/>
      <c r="C224" s="158">
        <v>8970</v>
      </c>
      <c r="D224" s="189"/>
      <c r="E224" s="189"/>
      <c r="F224" s="158">
        <v>6907</v>
      </c>
      <c r="G224" s="189"/>
      <c r="H224" s="189"/>
    </row>
    <row r="225" spans="1:8" ht="63" customHeight="1" x14ac:dyDescent="0.4">
      <c r="A225" s="46" t="s">
        <v>190</v>
      </c>
      <c r="B225" s="190" t="s">
        <v>303</v>
      </c>
      <c r="C225" s="158"/>
      <c r="D225" s="158">
        <v>6530</v>
      </c>
      <c r="E225" s="189">
        <v>18320</v>
      </c>
      <c r="F225" s="158"/>
      <c r="G225" s="169">
        <v>5028</v>
      </c>
      <c r="H225" s="189">
        <v>14106</v>
      </c>
    </row>
    <row r="226" spans="1:8" ht="63" customHeight="1" x14ac:dyDescent="0.4">
      <c r="A226" s="46" t="s">
        <v>193</v>
      </c>
      <c r="B226" s="191"/>
      <c r="C226" s="158">
        <v>2430</v>
      </c>
      <c r="D226" s="189">
        <v>11790</v>
      </c>
      <c r="E226" s="189"/>
      <c r="F226" s="158">
        <v>1871</v>
      </c>
      <c r="G226" s="189">
        <v>9078</v>
      </c>
      <c r="H226" s="189"/>
    </row>
    <row r="227" spans="1:8" ht="63" customHeight="1" thickBot="1" x14ac:dyDescent="0.45">
      <c r="A227" s="47" t="s">
        <v>194</v>
      </c>
      <c r="B227" s="192"/>
      <c r="C227" s="158">
        <v>9360</v>
      </c>
      <c r="D227" s="189"/>
      <c r="E227" s="189"/>
      <c r="F227" s="158">
        <v>7207</v>
      </c>
      <c r="G227" s="189"/>
      <c r="H227" s="189"/>
    </row>
    <row r="228" spans="1:8" ht="63" customHeight="1" x14ac:dyDescent="0.4">
      <c r="A228" s="46" t="s">
        <v>195</v>
      </c>
      <c r="B228" s="190" t="s">
        <v>303</v>
      </c>
      <c r="C228" s="158"/>
      <c r="D228" s="158">
        <v>6570</v>
      </c>
      <c r="E228" s="189">
        <v>20210</v>
      </c>
      <c r="F228" s="158"/>
      <c r="G228" s="169">
        <v>5059</v>
      </c>
      <c r="H228" s="189">
        <v>15562</v>
      </c>
    </row>
    <row r="229" spans="1:8" ht="63" customHeight="1" x14ac:dyDescent="0.4">
      <c r="A229" s="46" t="s">
        <v>196</v>
      </c>
      <c r="B229" s="191"/>
      <c r="C229" s="158">
        <v>2770</v>
      </c>
      <c r="D229" s="189">
        <v>13640</v>
      </c>
      <c r="E229" s="189"/>
      <c r="F229" s="158">
        <v>2133</v>
      </c>
      <c r="G229" s="189">
        <v>10503</v>
      </c>
      <c r="H229" s="189"/>
    </row>
    <row r="230" spans="1:8" ht="63" customHeight="1" thickBot="1" x14ac:dyDescent="0.45">
      <c r="A230" s="47" t="s">
        <v>197</v>
      </c>
      <c r="B230" s="192"/>
      <c r="C230" s="158">
        <v>10870</v>
      </c>
      <c r="D230" s="189"/>
      <c r="E230" s="189"/>
      <c r="F230" s="158">
        <v>8370</v>
      </c>
      <c r="G230" s="189"/>
      <c r="H230" s="189"/>
    </row>
    <row r="231" spans="1:8" ht="63" customHeight="1" x14ac:dyDescent="0.4">
      <c r="A231" s="85" t="s">
        <v>198</v>
      </c>
      <c r="B231" s="190" t="s">
        <v>303</v>
      </c>
      <c r="C231" s="158"/>
      <c r="D231" s="158">
        <v>8890</v>
      </c>
      <c r="E231" s="189">
        <v>22530</v>
      </c>
      <c r="F231" s="158"/>
      <c r="G231" s="169">
        <v>6845</v>
      </c>
      <c r="H231" s="189">
        <v>17348</v>
      </c>
    </row>
    <row r="232" spans="1:8" ht="63" customHeight="1" x14ac:dyDescent="0.4">
      <c r="A232" s="85" t="s">
        <v>196</v>
      </c>
      <c r="B232" s="191"/>
      <c r="C232" s="158">
        <v>2770</v>
      </c>
      <c r="D232" s="189">
        <v>13640</v>
      </c>
      <c r="E232" s="189"/>
      <c r="F232" s="158">
        <v>2133</v>
      </c>
      <c r="G232" s="189">
        <v>10503</v>
      </c>
      <c r="H232" s="189"/>
    </row>
    <row r="233" spans="1:8" ht="63" customHeight="1" thickBot="1" x14ac:dyDescent="0.45">
      <c r="A233" s="48" t="s">
        <v>197</v>
      </c>
      <c r="B233" s="192"/>
      <c r="C233" s="158">
        <v>10870</v>
      </c>
      <c r="D233" s="189"/>
      <c r="E233" s="189"/>
      <c r="F233" s="158">
        <v>8370</v>
      </c>
      <c r="G233" s="189"/>
      <c r="H233" s="189"/>
    </row>
    <row r="234" spans="1:8" ht="63" customHeight="1" x14ac:dyDescent="0.4">
      <c r="A234" s="85" t="s">
        <v>199</v>
      </c>
      <c r="B234" s="190" t="s">
        <v>303</v>
      </c>
      <c r="C234" s="158"/>
      <c r="D234" s="158">
        <v>8890</v>
      </c>
      <c r="E234" s="189">
        <v>23870</v>
      </c>
      <c r="F234" s="158"/>
      <c r="G234" s="169">
        <v>6845</v>
      </c>
      <c r="H234" s="189">
        <v>18380</v>
      </c>
    </row>
    <row r="235" spans="1:8" ht="63" customHeight="1" x14ac:dyDescent="0.4">
      <c r="A235" s="46" t="s">
        <v>229</v>
      </c>
      <c r="B235" s="191"/>
      <c r="C235" s="158">
        <v>3930</v>
      </c>
      <c r="D235" s="189">
        <v>14980</v>
      </c>
      <c r="E235" s="189"/>
      <c r="F235" s="158">
        <v>3026</v>
      </c>
      <c r="G235" s="189">
        <v>11535</v>
      </c>
      <c r="H235" s="189"/>
    </row>
    <row r="236" spans="1:8" ht="63" customHeight="1" thickBot="1" x14ac:dyDescent="0.45">
      <c r="A236" s="48" t="s">
        <v>201</v>
      </c>
      <c r="B236" s="192"/>
      <c r="C236" s="158">
        <v>11050</v>
      </c>
      <c r="D236" s="189"/>
      <c r="E236" s="189"/>
      <c r="F236" s="158">
        <v>8509</v>
      </c>
      <c r="G236" s="189"/>
      <c r="H236" s="189"/>
    </row>
    <row r="237" spans="1:8" ht="63" customHeight="1" x14ac:dyDescent="0.4">
      <c r="A237" s="85" t="s">
        <v>202</v>
      </c>
      <c r="B237" s="190" t="s">
        <v>303</v>
      </c>
      <c r="C237" s="158"/>
      <c r="D237" s="158">
        <v>9110</v>
      </c>
      <c r="E237" s="189">
        <v>25410</v>
      </c>
      <c r="F237" s="158"/>
      <c r="G237" s="169">
        <v>7015</v>
      </c>
      <c r="H237" s="189">
        <v>19566</v>
      </c>
    </row>
    <row r="238" spans="1:8" ht="63" customHeight="1" x14ac:dyDescent="0.4">
      <c r="A238" s="150" t="s">
        <v>206</v>
      </c>
      <c r="B238" s="191"/>
      <c r="C238" s="158">
        <v>5200</v>
      </c>
      <c r="D238" s="189">
        <v>16300</v>
      </c>
      <c r="E238" s="189"/>
      <c r="F238" s="158">
        <v>4004</v>
      </c>
      <c r="G238" s="189">
        <v>12551</v>
      </c>
      <c r="H238" s="189"/>
    </row>
    <row r="239" spans="1:8" ht="63" customHeight="1" x14ac:dyDescent="0.4">
      <c r="A239" s="48" t="s">
        <v>204</v>
      </c>
      <c r="B239" s="192"/>
      <c r="C239" s="158">
        <v>11100</v>
      </c>
      <c r="D239" s="189"/>
      <c r="E239" s="189"/>
      <c r="F239" s="158">
        <v>8547</v>
      </c>
      <c r="G239" s="189"/>
      <c r="H239" s="189"/>
    </row>
    <row r="240" spans="1:8" ht="63" customHeight="1" x14ac:dyDescent="0.4">
      <c r="A240" s="55" t="s">
        <v>249</v>
      </c>
      <c r="B240" s="190" t="s">
        <v>303</v>
      </c>
      <c r="C240" s="158"/>
      <c r="D240" s="187">
        <v>4170</v>
      </c>
      <c r="E240" s="188"/>
      <c r="F240" s="158"/>
      <c r="G240" s="187">
        <v>3211</v>
      </c>
      <c r="H240" s="188"/>
    </row>
    <row r="241" spans="1:8" ht="63" customHeight="1" x14ac:dyDescent="0.4">
      <c r="A241" s="55" t="s">
        <v>187</v>
      </c>
      <c r="B241" s="191"/>
      <c r="C241" s="158"/>
      <c r="D241" s="187">
        <v>4390</v>
      </c>
      <c r="E241" s="188"/>
      <c r="F241" s="158"/>
      <c r="G241" s="187">
        <v>3380</v>
      </c>
      <c r="H241" s="188"/>
    </row>
    <row r="242" spans="1:8" ht="106.5" customHeight="1" x14ac:dyDescent="0.4">
      <c r="A242" s="55" t="s">
        <v>207</v>
      </c>
      <c r="B242" s="191"/>
      <c r="C242" s="158"/>
      <c r="D242" s="187">
        <v>2360</v>
      </c>
      <c r="E242" s="188"/>
      <c r="F242" s="158"/>
      <c r="G242" s="187">
        <v>1817</v>
      </c>
      <c r="H242" s="188">
        <v>0</v>
      </c>
    </row>
    <row r="243" spans="1:8" ht="106.5" customHeight="1" x14ac:dyDescent="0.4">
      <c r="A243" s="51" t="s">
        <v>264</v>
      </c>
      <c r="B243" s="192"/>
      <c r="C243" s="170"/>
      <c r="D243" s="189">
        <v>12590</v>
      </c>
      <c r="E243" s="189"/>
      <c r="F243" s="171"/>
      <c r="G243" s="189">
        <v>9694</v>
      </c>
      <c r="H243" s="189">
        <v>0</v>
      </c>
    </row>
    <row r="244" spans="1:8" ht="37.5" customHeight="1" thickBot="1" x14ac:dyDescent="0.45">
      <c r="A244" s="13" t="s">
        <v>227</v>
      </c>
      <c r="B244" s="13"/>
      <c r="C244" s="167"/>
      <c r="D244" s="167"/>
      <c r="E244" s="167"/>
      <c r="F244" s="167"/>
      <c r="G244" s="167"/>
      <c r="H244" s="167"/>
    </row>
    <row r="245" spans="1:8" ht="49.5" customHeight="1" x14ac:dyDescent="0.4">
      <c r="A245" s="155" t="s">
        <v>221</v>
      </c>
      <c r="B245" s="190" t="s">
        <v>157</v>
      </c>
      <c r="C245" s="158"/>
      <c r="D245" s="158">
        <v>4140</v>
      </c>
      <c r="E245" s="189">
        <v>11240</v>
      </c>
      <c r="F245" s="158"/>
      <c r="G245" s="169">
        <v>3188</v>
      </c>
      <c r="H245" s="189">
        <v>8655</v>
      </c>
    </row>
    <row r="246" spans="1:8" ht="50.1" customHeight="1" x14ac:dyDescent="0.4">
      <c r="A246" s="155" t="s">
        <v>288</v>
      </c>
      <c r="B246" s="191"/>
      <c r="C246" s="158">
        <v>2670</v>
      </c>
      <c r="D246" s="189">
        <v>7100</v>
      </c>
      <c r="E246" s="189"/>
      <c r="F246" s="158">
        <v>2056</v>
      </c>
      <c r="G246" s="189">
        <v>5467</v>
      </c>
      <c r="H246" s="189"/>
    </row>
    <row r="247" spans="1:8" ht="50.1" customHeight="1" thickBot="1" x14ac:dyDescent="0.45">
      <c r="A247" s="48" t="s">
        <v>234</v>
      </c>
      <c r="B247" s="192"/>
      <c r="C247" s="158">
        <v>4430</v>
      </c>
      <c r="D247" s="189"/>
      <c r="E247" s="189"/>
      <c r="F247" s="158">
        <v>3411</v>
      </c>
      <c r="G247" s="189"/>
      <c r="H247" s="189"/>
    </row>
    <row r="248" spans="1:8" ht="49.5" customHeight="1" x14ac:dyDescent="0.4">
      <c r="A248" s="155" t="s">
        <v>221</v>
      </c>
      <c r="B248" s="190" t="s">
        <v>157</v>
      </c>
      <c r="C248" s="158"/>
      <c r="D248" s="158">
        <v>4140</v>
      </c>
      <c r="E248" s="189">
        <v>11240</v>
      </c>
      <c r="F248" s="158"/>
      <c r="G248" s="169">
        <v>3188</v>
      </c>
      <c r="H248" s="189">
        <v>8655</v>
      </c>
    </row>
    <row r="249" spans="1:8" ht="50.1" customHeight="1" x14ac:dyDescent="0.4">
      <c r="A249" s="155" t="s">
        <v>288</v>
      </c>
      <c r="B249" s="191"/>
      <c r="C249" s="158">
        <v>2670</v>
      </c>
      <c r="D249" s="189">
        <v>7100</v>
      </c>
      <c r="E249" s="189"/>
      <c r="F249" s="158">
        <v>2056</v>
      </c>
      <c r="G249" s="189">
        <v>5467</v>
      </c>
      <c r="H249" s="189"/>
    </row>
    <row r="250" spans="1:8" ht="74.25" customHeight="1" thickBot="1" x14ac:dyDescent="0.45">
      <c r="A250" s="48" t="s">
        <v>273</v>
      </c>
      <c r="B250" s="192"/>
      <c r="C250" s="158">
        <v>4430</v>
      </c>
      <c r="D250" s="189"/>
      <c r="E250" s="189"/>
      <c r="F250" s="158">
        <v>3411</v>
      </c>
      <c r="G250" s="189"/>
      <c r="H250" s="189"/>
    </row>
    <row r="251" spans="1:8" ht="48.75" customHeight="1" x14ac:dyDescent="0.4">
      <c r="A251" s="155" t="s">
        <v>221</v>
      </c>
      <c r="B251" s="190" t="s">
        <v>157</v>
      </c>
      <c r="C251" s="158"/>
      <c r="D251" s="158">
        <v>4140</v>
      </c>
      <c r="E251" s="189">
        <v>12870</v>
      </c>
      <c r="F251" s="158"/>
      <c r="G251" s="169">
        <v>3188</v>
      </c>
      <c r="H251" s="189">
        <v>9910</v>
      </c>
    </row>
    <row r="252" spans="1:8" ht="49.5" customHeight="1" x14ac:dyDescent="0.4">
      <c r="A252" s="155" t="s">
        <v>327</v>
      </c>
      <c r="B252" s="191"/>
      <c r="C252" s="158">
        <v>3900</v>
      </c>
      <c r="D252" s="189">
        <v>8730</v>
      </c>
      <c r="E252" s="189"/>
      <c r="F252" s="158">
        <v>3003</v>
      </c>
      <c r="G252" s="189">
        <v>6722</v>
      </c>
      <c r="H252" s="189"/>
    </row>
    <row r="253" spans="1:8" ht="75.75" customHeight="1" thickBot="1" x14ac:dyDescent="0.45">
      <c r="A253" s="48" t="s">
        <v>270</v>
      </c>
      <c r="B253" s="192"/>
      <c r="C253" s="158">
        <v>4830</v>
      </c>
      <c r="D253" s="189"/>
      <c r="E253" s="189"/>
      <c r="F253" s="158">
        <v>3719</v>
      </c>
      <c r="G253" s="189"/>
      <c r="H253" s="189"/>
    </row>
    <row r="254" spans="1:8" ht="48.75" customHeight="1" x14ac:dyDescent="0.4">
      <c r="A254" s="155" t="s">
        <v>221</v>
      </c>
      <c r="B254" s="190" t="s">
        <v>157</v>
      </c>
      <c r="C254" s="158"/>
      <c r="D254" s="158">
        <v>4140</v>
      </c>
      <c r="E254" s="189">
        <v>12870</v>
      </c>
      <c r="F254" s="158"/>
      <c r="G254" s="169">
        <v>3188</v>
      </c>
      <c r="H254" s="189">
        <v>9910</v>
      </c>
    </row>
    <row r="255" spans="1:8" ht="49.5" customHeight="1" x14ac:dyDescent="0.4">
      <c r="A255" s="155" t="s">
        <v>327</v>
      </c>
      <c r="B255" s="191"/>
      <c r="C255" s="158">
        <v>3900</v>
      </c>
      <c r="D255" s="189">
        <v>8730</v>
      </c>
      <c r="E255" s="189"/>
      <c r="F255" s="158">
        <v>3003</v>
      </c>
      <c r="G255" s="189">
        <v>6722</v>
      </c>
      <c r="H255" s="189"/>
    </row>
    <row r="256" spans="1:8" ht="75.75" customHeight="1" thickBot="1" x14ac:dyDescent="0.45">
      <c r="A256" s="48" t="s">
        <v>274</v>
      </c>
      <c r="B256" s="192"/>
      <c r="C256" s="158">
        <v>4830</v>
      </c>
      <c r="D256" s="189"/>
      <c r="E256" s="189"/>
      <c r="F256" s="158">
        <v>3719</v>
      </c>
      <c r="G256" s="189"/>
      <c r="H256" s="189"/>
    </row>
    <row r="257" spans="1:8" ht="48.75" customHeight="1" x14ac:dyDescent="0.4">
      <c r="A257" s="46" t="s">
        <v>223</v>
      </c>
      <c r="B257" s="190" t="s">
        <v>157</v>
      </c>
      <c r="C257" s="158"/>
      <c r="D257" s="158">
        <v>5120</v>
      </c>
      <c r="E257" s="189">
        <v>14820</v>
      </c>
      <c r="F257" s="158"/>
      <c r="G257" s="169">
        <v>3942</v>
      </c>
      <c r="H257" s="189">
        <v>11411</v>
      </c>
    </row>
    <row r="258" spans="1:8" ht="48.75" customHeight="1" x14ac:dyDescent="0.4">
      <c r="A258" s="155" t="s">
        <v>328</v>
      </c>
      <c r="B258" s="191"/>
      <c r="C258" s="158">
        <v>4530</v>
      </c>
      <c r="D258" s="189">
        <v>9700</v>
      </c>
      <c r="E258" s="189"/>
      <c r="F258" s="158">
        <v>3488</v>
      </c>
      <c r="G258" s="189">
        <v>7469</v>
      </c>
      <c r="H258" s="189"/>
    </row>
    <row r="259" spans="1:8" ht="77.25" customHeight="1" thickBot="1" x14ac:dyDescent="0.45">
      <c r="A259" s="48" t="s">
        <v>271</v>
      </c>
      <c r="B259" s="192"/>
      <c r="C259" s="158">
        <v>5170</v>
      </c>
      <c r="D259" s="189"/>
      <c r="E259" s="189"/>
      <c r="F259" s="158">
        <v>3981</v>
      </c>
      <c r="G259" s="189"/>
      <c r="H259" s="189"/>
    </row>
    <row r="260" spans="1:8" ht="48.75" customHeight="1" x14ac:dyDescent="0.4">
      <c r="A260" s="46" t="s">
        <v>223</v>
      </c>
      <c r="B260" s="190" t="s">
        <v>157</v>
      </c>
      <c r="C260" s="158"/>
      <c r="D260" s="158">
        <v>5120</v>
      </c>
      <c r="E260" s="189">
        <v>14820</v>
      </c>
      <c r="F260" s="158"/>
      <c r="G260" s="169">
        <v>3942</v>
      </c>
      <c r="H260" s="189">
        <v>11411</v>
      </c>
    </row>
    <row r="261" spans="1:8" ht="48.75" customHeight="1" x14ac:dyDescent="0.4">
      <c r="A261" s="155" t="s">
        <v>328</v>
      </c>
      <c r="B261" s="191"/>
      <c r="C261" s="158">
        <v>4530</v>
      </c>
      <c r="D261" s="189">
        <v>9700</v>
      </c>
      <c r="E261" s="189"/>
      <c r="F261" s="158">
        <v>3488</v>
      </c>
      <c r="G261" s="189">
        <v>7469</v>
      </c>
      <c r="H261" s="189"/>
    </row>
    <row r="262" spans="1:8" ht="77.25" customHeight="1" thickBot="1" x14ac:dyDescent="0.45">
      <c r="A262" s="48" t="s">
        <v>275</v>
      </c>
      <c r="B262" s="192"/>
      <c r="C262" s="158">
        <v>5170</v>
      </c>
      <c r="D262" s="189"/>
      <c r="E262" s="189"/>
      <c r="F262" s="158">
        <v>3981</v>
      </c>
      <c r="G262" s="189"/>
      <c r="H262" s="189"/>
    </row>
    <row r="263" spans="1:8" ht="48.75" customHeight="1" x14ac:dyDescent="0.4">
      <c r="A263" s="46" t="s">
        <v>223</v>
      </c>
      <c r="B263" s="190" t="s">
        <v>157</v>
      </c>
      <c r="C263" s="158"/>
      <c r="D263" s="158">
        <v>5120</v>
      </c>
      <c r="E263" s="189">
        <v>18380</v>
      </c>
      <c r="F263" s="158"/>
      <c r="G263" s="169">
        <v>3942</v>
      </c>
      <c r="H263" s="189">
        <v>14153</v>
      </c>
    </row>
    <row r="264" spans="1:8" ht="48.75" customHeight="1" x14ac:dyDescent="0.4">
      <c r="A264" s="46" t="s">
        <v>326</v>
      </c>
      <c r="B264" s="191"/>
      <c r="C264" s="158">
        <v>6550</v>
      </c>
      <c r="D264" s="189">
        <v>13260</v>
      </c>
      <c r="E264" s="189"/>
      <c r="F264" s="158">
        <v>5044</v>
      </c>
      <c r="G264" s="189">
        <v>10211</v>
      </c>
      <c r="H264" s="189"/>
    </row>
    <row r="265" spans="1:8" ht="73.5" customHeight="1" thickBot="1" x14ac:dyDescent="0.45">
      <c r="A265" s="47" t="s">
        <v>272</v>
      </c>
      <c r="B265" s="192"/>
      <c r="C265" s="158">
        <v>6710</v>
      </c>
      <c r="D265" s="189"/>
      <c r="E265" s="189"/>
      <c r="F265" s="158">
        <v>5167</v>
      </c>
      <c r="G265" s="189"/>
      <c r="H265" s="189"/>
    </row>
    <row r="266" spans="1:8" ht="48.75" customHeight="1" x14ac:dyDescent="0.4">
      <c r="A266" s="46" t="s">
        <v>223</v>
      </c>
      <c r="B266" s="190" t="s">
        <v>157</v>
      </c>
      <c r="C266" s="158"/>
      <c r="D266" s="158">
        <v>5120</v>
      </c>
      <c r="E266" s="189">
        <v>18380</v>
      </c>
      <c r="F266" s="158"/>
      <c r="G266" s="169">
        <v>3942</v>
      </c>
      <c r="H266" s="189">
        <v>14153</v>
      </c>
    </row>
    <row r="267" spans="1:8" ht="48.75" customHeight="1" x14ac:dyDescent="0.4">
      <c r="A267" s="46" t="s">
        <v>326</v>
      </c>
      <c r="B267" s="191"/>
      <c r="C267" s="158">
        <v>6550</v>
      </c>
      <c r="D267" s="189">
        <v>13260</v>
      </c>
      <c r="E267" s="189"/>
      <c r="F267" s="158">
        <v>5044</v>
      </c>
      <c r="G267" s="189">
        <v>10211</v>
      </c>
      <c r="H267" s="189"/>
    </row>
    <row r="268" spans="1:8" ht="73.5" customHeight="1" thickBot="1" x14ac:dyDescent="0.45">
      <c r="A268" s="47" t="s">
        <v>276</v>
      </c>
      <c r="B268" s="192"/>
      <c r="C268" s="158">
        <v>6710</v>
      </c>
      <c r="D268" s="189"/>
      <c r="E268" s="189"/>
      <c r="F268" s="158">
        <v>5167</v>
      </c>
      <c r="G268" s="189"/>
      <c r="H268" s="189"/>
    </row>
    <row r="269" spans="1:8" ht="48.75" customHeight="1" x14ac:dyDescent="0.4">
      <c r="A269" s="186" t="s">
        <v>298</v>
      </c>
      <c r="B269" s="241" t="s">
        <v>157</v>
      </c>
      <c r="C269" s="184"/>
      <c r="D269" s="185">
        <v>6830</v>
      </c>
      <c r="E269" s="244">
        <v>19550</v>
      </c>
      <c r="F269" s="184"/>
      <c r="G269" s="180">
        <v>5259</v>
      </c>
      <c r="H269" s="189">
        <v>15054</v>
      </c>
    </row>
    <row r="270" spans="1:8" ht="48.75" customHeight="1" x14ac:dyDescent="0.4">
      <c r="A270" s="186" t="s">
        <v>299</v>
      </c>
      <c r="B270" s="242"/>
      <c r="C270" s="185">
        <v>5250</v>
      </c>
      <c r="D270" s="244">
        <v>12720</v>
      </c>
      <c r="E270" s="244"/>
      <c r="F270" s="184">
        <v>4043</v>
      </c>
      <c r="G270" s="189">
        <v>9795</v>
      </c>
      <c r="H270" s="189"/>
    </row>
    <row r="271" spans="1:8" ht="73.5" customHeight="1" x14ac:dyDescent="0.4">
      <c r="A271" s="47" t="s">
        <v>300</v>
      </c>
      <c r="B271" s="243"/>
      <c r="C271" s="184">
        <v>7470</v>
      </c>
      <c r="D271" s="244"/>
      <c r="E271" s="244"/>
      <c r="F271" s="184">
        <v>5752</v>
      </c>
      <c r="G271" s="189"/>
      <c r="H271" s="189"/>
    </row>
    <row r="272" spans="1:8" ht="73.5" customHeight="1" x14ac:dyDescent="0.4">
      <c r="A272" s="54" t="s">
        <v>277</v>
      </c>
      <c r="B272" s="125" t="s">
        <v>157</v>
      </c>
      <c r="C272" s="158"/>
      <c r="D272" s="187">
        <v>5160</v>
      </c>
      <c r="E272" s="188"/>
      <c r="F272" s="158"/>
      <c r="G272" s="187">
        <v>3973</v>
      </c>
      <c r="H272" s="188">
        <v>0</v>
      </c>
    </row>
    <row r="273" spans="1:8" ht="72.75" customHeight="1" x14ac:dyDescent="0.4">
      <c r="A273" s="51" t="s">
        <v>265</v>
      </c>
      <c r="B273" s="90" t="s">
        <v>157</v>
      </c>
      <c r="C273" s="170"/>
      <c r="D273" s="189">
        <v>7990</v>
      </c>
      <c r="E273" s="189"/>
      <c r="F273" s="171"/>
      <c r="G273" s="189">
        <v>6152</v>
      </c>
      <c r="H273" s="189">
        <v>0</v>
      </c>
    </row>
    <row r="274" spans="1:8" ht="37.5" customHeight="1" thickBot="1" x14ac:dyDescent="0.45">
      <c r="A274" s="13" t="s">
        <v>129</v>
      </c>
      <c r="B274" s="13"/>
      <c r="C274" s="167"/>
      <c r="D274" s="167"/>
      <c r="E274" s="167"/>
      <c r="F274" s="167"/>
      <c r="G274" s="167"/>
      <c r="H274" s="167"/>
    </row>
    <row r="275" spans="1:8" ht="60" customHeight="1" x14ac:dyDescent="0.4">
      <c r="A275" s="138" t="s">
        <v>131</v>
      </c>
      <c r="B275" s="194" t="s">
        <v>306</v>
      </c>
      <c r="C275" s="158"/>
      <c r="D275" s="158">
        <v>2240</v>
      </c>
      <c r="E275" s="189">
        <v>6070</v>
      </c>
      <c r="F275" s="158"/>
      <c r="G275" s="169">
        <v>1725</v>
      </c>
      <c r="H275" s="189">
        <v>4675</v>
      </c>
    </row>
    <row r="276" spans="1:8" ht="60" customHeight="1" x14ac:dyDescent="0.4">
      <c r="A276" s="138" t="s">
        <v>108</v>
      </c>
      <c r="B276" s="194"/>
      <c r="C276" s="158">
        <v>1980</v>
      </c>
      <c r="D276" s="189">
        <v>3830</v>
      </c>
      <c r="E276" s="189"/>
      <c r="F276" s="158">
        <v>1525</v>
      </c>
      <c r="G276" s="189">
        <v>2950</v>
      </c>
      <c r="H276" s="189"/>
    </row>
    <row r="277" spans="1:8" ht="66" customHeight="1" x14ac:dyDescent="0.4">
      <c r="A277" s="48" t="s">
        <v>141</v>
      </c>
      <c r="B277" s="194"/>
      <c r="C277" s="158">
        <v>1850</v>
      </c>
      <c r="D277" s="189"/>
      <c r="E277" s="189"/>
      <c r="F277" s="158">
        <v>1425</v>
      </c>
      <c r="G277" s="189"/>
      <c r="H277" s="189"/>
    </row>
  </sheetData>
  <autoFilter ref="A1:A277"/>
  <mergeCells count="441">
    <mergeCell ref="I114:J123"/>
    <mergeCell ref="H5:H7"/>
    <mergeCell ref="D6:D7"/>
    <mergeCell ref="G6:G7"/>
    <mergeCell ref="G28:H28"/>
    <mergeCell ref="G87:G88"/>
    <mergeCell ref="B257:B259"/>
    <mergeCell ref="E257:E259"/>
    <mergeCell ref="D44:D45"/>
    <mergeCell ref="E80:E82"/>
    <mergeCell ref="D81:D82"/>
    <mergeCell ref="D83:E83"/>
    <mergeCell ref="B89:B92"/>
    <mergeCell ref="D165:D166"/>
    <mergeCell ref="D207:D208"/>
    <mergeCell ref="E209:E211"/>
    <mergeCell ref="D249:D250"/>
    <mergeCell ref="B248:B250"/>
    <mergeCell ref="E248:E250"/>
    <mergeCell ref="B251:B253"/>
    <mergeCell ref="E251:E253"/>
    <mergeCell ref="E74:E76"/>
    <mergeCell ref="E66:E68"/>
    <mergeCell ref="G61:G62"/>
    <mergeCell ref="H60:H62"/>
    <mergeCell ref="E136:E138"/>
    <mergeCell ref="G83:H83"/>
    <mergeCell ref="H77:H79"/>
    <mergeCell ref="H74:H76"/>
    <mergeCell ref="G75:G76"/>
    <mergeCell ref="H80:H82"/>
    <mergeCell ref="G81:G82"/>
    <mergeCell ref="G91:G92"/>
    <mergeCell ref="G67:G68"/>
    <mergeCell ref="G85:G86"/>
    <mergeCell ref="H85:H88"/>
    <mergeCell ref="H70:H72"/>
    <mergeCell ref="B266:B268"/>
    <mergeCell ref="E266:E268"/>
    <mergeCell ref="B260:B262"/>
    <mergeCell ref="B254:B256"/>
    <mergeCell ref="B263:B265"/>
    <mergeCell ref="E263:E265"/>
    <mergeCell ref="D252:D253"/>
    <mergeCell ref="D255:D256"/>
    <mergeCell ref="D258:D259"/>
    <mergeCell ref="E254:E256"/>
    <mergeCell ref="E260:E262"/>
    <mergeCell ref="D267:D268"/>
    <mergeCell ref="D213:D214"/>
    <mergeCell ref="D168:D169"/>
    <mergeCell ref="B206:B208"/>
    <mergeCell ref="B269:B271"/>
    <mergeCell ref="E269:E271"/>
    <mergeCell ref="H269:H271"/>
    <mergeCell ref="D270:D271"/>
    <mergeCell ref="G270:G271"/>
    <mergeCell ref="G78:G79"/>
    <mergeCell ref="G89:G90"/>
    <mergeCell ref="H89:H92"/>
    <mergeCell ref="G105:G106"/>
    <mergeCell ref="G137:G138"/>
    <mergeCell ref="G204:G205"/>
    <mergeCell ref="H200:H202"/>
    <mergeCell ref="H120:H122"/>
    <mergeCell ref="H101:H103"/>
    <mergeCell ref="G102:G103"/>
    <mergeCell ref="H158:H160"/>
    <mergeCell ref="G132:H132"/>
    <mergeCell ref="H125:H129"/>
    <mergeCell ref="H179:H181"/>
    <mergeCell ref="G162:G163"/>
    <mergeCell ref="G183:G184"/>
    <mergeCell ref="G185:H185"/>
    <mergeCell ref="H222:H224"/>
    <mergeCell ref="H139:H141"/>
    <mergeCell ref="G156:H156"/>
    <mergeCell ref="H173:H175"/>
    <mergeCell ref="H176:H178"/>
    <mergeCell ref="H147:H149"/>
    <mergeCell ref="G159:G160"/>
    <mergeCell ref="H275:H277"/>
    <mergeCell ref="D276:D277"/>
    <mergeCell ref="E245:E247"/>
    <mergeCell ref="H245:H247"/>
    <mergeCell ref="D246:D247"/>
    <mergeCell ref="H263:H265"/>
    <mergeCell ref="D273:E273"/>
    <mergeCell ref="D272:E272"/>
    <mergeCell ref="G258:G259"/>
    <mergeCell ref="G272:H272"/>
    <mergeCell ref="G273:H273"/>
    <mergeCell ref="D140:D141"/>
    <mergeCell ref="G151:G152"/>
    <mergeCell ref="G145:H145"/>
    <mergeCell ref="H66:H68"/>
    <mergeCell ref="G165:G166"/>
    <mergeCell ref="G249:G250"/>
    <mergeCell ref="G255:G256"/>
    <mergeCell ref="H136:H138"/>
    <mergeCell ref="H142:H144"/>
    <mergeCell ref="B120:B122"/>
    <mergeCell ref="D121:D122"/>
    <mergeCell ref="A146:B146"/>
    <mergeCell ref="E147:E149"/>
    <mergeCell ref="G148:G149"/>
    <mergeCell ref="D123:E123"/>
    <mergeCell ref="D143:D144"/>
    <mergeCell ref="D128:D129"/>
    <mergeCell ref="E130:E131"/>
    <mergeCell ref="G128:G129"/>
    <mergeCell ref="D132:E132"/>
    <mergeCell ref="G140:G141"/>
    <mergeCell ref="G143:G144"/>
    <mergeCell ref="D137:D138"/>
    <mergeCell ref="B147:B149"/>
    <mergeCell ref="D148:D149"/>
    <mergeCell ref="D151:D152"/>
    <mergeCell ref="D125:D127"/>
    <mergeCell ref="E139:E141"/>
    <mergeCell ref="G154:G155"/>
    <mergeCell ref="B150:B152"/>
    <mergeCell ref="B153:B155"/>
    <mergeCell ref="B142:B144"/>
    <mergeCell ref="B139:B141"/>
    <mergeCell ref="E150:E152"/>
    <mergeCell ref="E142:E144"/>
    <mergeCell ref="D145:E145"/>
    <mergeCell ref="D154:D155"/>
    <mergeCell ref="B136:B138"/>
    <mergeCell ref="D133:E133"/>
    <mergeCell ref="E120:E122"/>
    <mergeCell ref="D156:E156"/>
    <mergeCell ref="G111:H111"/>
    <mergeCell ref="H98:H100"/>
    <mergeCell ref="G99:G100"/>
    <mergeCell ref="G125:G127"/>
    <mergeCell ref="H130:H131"/>
    <mergeCell ref="G110:H110"/>
    <mergeCell ref="G123:H123"/>
    <mergeCell ref="G121:G122"/>
    <mergeCell ref="E153:E155"/>
    <mergeCell ref="B161:B163"/>
    <mergeCell ref="E191:E193"/>
    <mergeCell ref="E176:E178"/>
    <mergeCell ref="D162:D163"/>
    <mergeCell ref="B164:B166"/>
    <mergeCell ref="E164:E166"/>
    <mergeCell ref="D183:D184"/>
    <mergeCell ref="E182:E184"/>
    <mergeCell ref="E179:E181"/>
    <mergeCell ref="B194:B196"/>
    <mergeCell ref="B188:B190"/>
    <mergeCell ref="G189:G190"/>
    <mergeCell ref="D204:D205"/>
    <mergeCell ref="B203:B205"/>
    <mergeCell ref="B200:B202"/>
    <mergeCell ref="B197:B199"/>
    <mergeCell ref="E197:E199"/>
    <mergeCell ref="D198:D199"/>
    <mergeCell ref="E203:E205"/>
    <mergeCell ref="E200:E202"/>
    <mergeCell ref="D71:D72"/>
    <mergeCell ref="E70:E72"/>
    <mergeCell ref="B114:B116"/>
    <mergeCell ref="B117:B119"/>
    <mergeCell ref="E101:E103"/>
    <mergeCell ref="B107:B109"/>
    <mergeCell ref="D91:D92"/>
    <mergeCell ref="D108:D109"/>
    <mergeCell ref="D115:D116"/>
    <mergeCell ref="D75:D76"/>
    <mergeCell ref="B158:B160"/>
    <mergeCell ref="B167:B169"/>
    <mergeCell ref="E167:E169"/>
    <mergeCell ref="H107:H109"/>
    <mergeCell ref="G108:G109"/>
    <mergeCell ref="H104:H106"/>
    <mergeCell ref="G118:G119"/>
    <mergeCell ref="E125:E129"/>
    <mergeCell ref="E104:E106"/>
    <mergeCell ref="E107:E109"/>
    <mergeCell ref="D111:E111"/>
    <mergeCell ref="D110:E110"/>
    <mergeCell ref="G115:G116"/>
    <mergeCell ref="H114:H116"/>
    <mergeCell ref="E117:E119"/>
    <mergeCell ref="D93:E93"/>
    <mergeCell ref="D89:D90"/>
    <mergeCell ref="E89:E92"/>
    <mergeCell ref="E77:E79"/>
    <mergeCell ref="D96:D97"/>
    <mergeCell ref="A1:B1"/>
    <mergeCell ref="B63:B65"/>
    <mergeCell ref="B14:B16"/>
    <mergeCell ref="B34:B36"/>
    <mergeCell ref="B37:B39"/>
    <mergeCell ref="B5:B7"/>
    <mergeCell ref="E5:E7"/>
    <mergeCell ref="D99:D100"/>
    <mergeCell ref="C2:E2"/>
    <mergeCell ref="C1:E1"/>
    <mergeCell ref="B31:B33"/>
    <mergeCell ref="D56:D57"/>
    <mergeCell ref="E55:E57"/>
    <mergeCell ref="E46:E48"/>
    <mergeCell ref="D51:E51"/>
    <mergeCell ref="D49:E49"/>
    <mergeCell ref="B17:B19"/>
    <mergeCell ref="D9:D10"/>
    <mergeCell ref="B74:B76"/>
    <mergeCell ref="D50:E50"/>
    <mergeCell ref="D26:E26"/>
    <mergeCell ref="E20:E22"/>
    <mergeCell ref="B8:B10"/>
    <mergeCell ref="E8:E10"/>
    <mergeCell ref="D23:E23"/>
    <mergeCell ref="E17:E19"/>
    <mergeCell ref="D18:D19"/>
    <mergeCell ref="B11:B13"/>
    <mergeCell ref="E11:E13"/>
    <mergeCell ref="D12:D13"/>
    <mergeCell ref="E37:E39"/>
    <mergeCell ref="D38:D39"/>
    <mergeCell ref="D29:E29"/>
    <mergeCell ref="D24:E24"/>
    <mergeCell ref="E43:E45"/>
    <mergeCell ref="B20:B22"/>
    <mergeCell ref="E14:E16"/>
    <mergeCell ref="D15:D16"/>
    <mergeCell ref="B46:B48"/>
    <mergeCell ref="D25:E25"/>
    <mergeCell ref="E34:E36"/>
    <mergeCell ref="B49:B51"/>
    <mergeCell ref="E60:E62"/>
    <mergeCell ref="B95:B97"/>
    <mergeCell ref="B70:B72"/>
    <mergeCell ref="D32:D33"/>
    <mergeCell ref="D27:E27"/>
    <mergeCell ref="B40:B42"/>
    <mergeCell ref="E31:E33"/>
    <mergeCell ref="E40:E42"/>
    <mergeCell ref="D35:D36"/>
    <mergeCell ref="B60:B62"/>
    <mergeCell ref="B66:B68"/>
    <mergeCell ref="D67:D68"/>
    <mergeCell ref="B43:B45"/>
    <mergeCell ref="D87:D88"/>
    <mergeCell ref="D61:D62"/>
    <mergeCell ref="D41:D42"/>
    <mergeCell ref="B55:B57"/>
    <mergeCell ref="B85:B88"/>
    <mergeCell ref="B77:B79"/>
    <mergeCell ref="D78:D79"/>
    <mergeCell ref="D85:D86"/>
    <mergeCell ref="E85:E88"/>
    <mergeCell ref="B80:B82"/>
    <mergeCell ref="E95:E97"/>
    <mergeCell ref="G71:G72"/>
    <mergeCell ref="D58:E58"/>
    <mergeCell ref="D64:D65"/>
    <mergeCell ref="G49:H49"/>
    <mergeCell ref="G52:H52"/>
    <mergeCell ref="H55:H57"/>
    <mergeCell ref="E63:E65"/>
    <mergeCell ref="D47:D48"/>
    <mergeCell ref="H46:H48"/>
    <mergeCell ref="H43:H45"/>
    <mergeCell ref="G44:G45"/>
    <mergeCell ref="D53:E53"/>
    <mergeCell ref="G53:H53"/>
    <mergeCell ref="G21:G22"/>
    <mergeCell ref="G23:H23"/>
    <mergeCell ref="H34:H36"/>
    <mergeCell ref="D52:E52"/>
    <mergeCell ref="H37:H39"/>
    <mergeCell ref="G38:G39"/>
    <mergeCell ref="G41:G42"/>
    <mergeCell ref="G35:G36"/>
    <mergeCell ref="G47:G48"/>
    <mergeCell ref="D21:D22"/>
    <mergeCell ref="D28:E28"/>
    <mergeCell ref="G51:H51"/>
    <mergeCell ref="G50:H50"/>
    <mergeCell ref="H31:H33"/>
    <mergeCell ref="G32:G33"/>
    <mergeCell ref="H20:H22"/>
    <mergeCell ref="G29:H29"/>
    <mergeCell ref="G25:H25"/>
    <mergeCell ref="H14:H16"/>
    <mergeCell ref="G15:G16"/>
    <mergeCell ref="H17:H19"/>
    <mergeCell ref="G27:H27"/>
    <mergeCell ref="G24:H24"/>
    <mergeCell ref="H11:H13"/>
    <mergeCell ref="G12:G13"/>
    <mergeCell ref="G18:G19"/>
    <mergeCell ref="G56:G57"/>
    <mergeCell ref="G58:H58"/>
    <mergeCell ref="H40:H42"/>
    <mergeCell ref="F1:H1"/>
    <mergeCell ref="F2:H2"/>
    <mergeCell ref="H95:H97"/>
    <mergeCell ref="G96:G97"/>
    <mergeCell ref="H63:H65"/>
    <mergeCell ref="G93:H93"/>
    <mergeCell ref="G64:G65"/>
    <mergeCell ref="H8:H10"/>
    <mergeCell ref="G9:G10"/>
    <mergeCell ref="G26:H26"/>
    <mergeCell ref="B101:B103"/>
    <mergeCell ref="B110:B111"/>
    <mergeCell ref="D118:D119"/>
    <mergeCell ref="D102:D103"/>
    <mergeCell ref="E114:E116"/>
    <mergeCell ref="D105:D106"/>
    <mergeCell ref="B98:B100"/>
    <mergeCell ref="E98:E100"/>
    <mergeCell ref="B104:B106"/>
    <mergeCell ref="G241:H241"/>
    <mergeCell ref="H231:H233"/>
    <mergeCell ref="B231:B233"/>
    <mergeCell ref="H234:H236"/>
    <mergeCell ref="D235:D236"/>
    <mergeCell ref="B209:B211"/>
    <mergeCell ref="H117:H119"/>
    <mergeCell ref="D201:D202"/>
    <mergeCell ref="G207:G208"/>
    <mergeCell ref="G192:G193"/>
    <mergeCell ref="B173:B175"/>
    <mergeCell ref="B179:B181"/>
    <mergeCell ref="G180:G181"/>
    <mergeCell ref="D180:D181"/>
    <mergeCell ref="D186:E186"/>
    <mergeCell ref="G240:H240"/>
    <mergeCell ref="G220:H220"/>
    <mergeCell ref="G226:G227"/>
    <mergeCell ref="D226:D227"/>
    <mergeCell ref="H237:H239"/>
    <mergeCell ref="G232:G233"/>
    <mergeCell ref="H225:H227"/>
    <mergeCell ref="G223:G224"/>
    <mergeCell ref="H212:H214"/>
    <mergeCell ref="D223:D224"/>
    <mergeCell ref="H228:H230"/>
    <mergeCell ref="D229:D230"/>
    <mergeCell ref="G229:G230"/>
    <mergeCell ref="E231:E233"/>
    <mergeCell ref="D220:E220"/>
    <mergeCell ref="D219:E219"/>
    <mergeCell ref="H266:H268"/>
    <mergeCell ref="H260:H262"/>
    <mergeCell ref="D261:D262"/>
    <mergeCell ref="H254:H256"/>
    <mergeCell ref="D264:D265"/>
    <mergeCell ref="H251:H253"/>
    <mergeCell ref="G252:G253"/>
    <mergeCell ref="H248:H250"/>
    <mergeCell ref="G261:G262"/>
    <mergeCell ref="G242:H242"/>
    <mergeCell ref="D243:E243"/>
    <mergeCell ref="H257:H259"/>
    <mergeCell ref="G243:H243"/>
    <mergeCell ref="G246:G247"/>
    <mergeCell ref="B275:B277"/>
    <mergeCell ref="G276:G277"/>
    <mergeCell ref="E275:E277"/>
    <mergeCell ref="B234:B236"/>
    <mergeCell ref="E234:E236"/>
    <mergeCell ref="D242:E242"/>
    <mergeCell ref="E237:E239"/>
    <mergeCell ref="D238:D239"/>
    <mergeCell ref="G238:G239"/>
    <mergeCell ref="G235:G236"/>
    <mergeCell ref="D240:E240"/>
    <mergeCell ref="G267:G268"/>
    <mergeCell ref="G264:G265"/>
    <mergeCell ref="B240:B243"/>
    <mergeCell ref="B237:B239"/>
    <mergeCell ref="D241:E241"/>
    <mergeCell ref="B222:B224"/>
    <mergeCell ref="E222:E224"/>
    <mergeCell ref="D232:D233"/>
    <mergeCell ref="E225:E227"/>
    <mergeCell ref="B245:B247"/>
    <mergeCell ref="B228:B230"/>
    <mergeCell ref="E228:E230"/>
    <mergeCell ref="B225:B227"/>
    <mergeCell ref="D159:D160"/>
    <mergeCell ref="E173:E175"/>
    <mergeCell ref="D174:D175"/>
    <mergeCell ref="D170:E170"/>
    <mergeCell ref="E161:E163"/>
    <mergeCell ref="H153:H155"/>
    <mergeCell ref="H150:H152"/>
    <mergeCell ref="E158:E160"/>
    <mergeCell ref="G168:G169"/>
    <mergeCell ref="G170:H170"/>
    <mergeCell ref="H164:H166"/>
    <mergeCell ref="H161:H163"/>
    <mergeCell ref="B191:B193"/>
    <mergeCell ref="D192:D193"/>
    <mergeCell ref="G186:H186"/>
    <mergeCell ref="E188:E190"/>
    <mergeCell ref="H182:H184"/>
    <mergeCell ref="H167:H169"/>
    <mergeCell ref="B182:B184"/>
    <mergeCell ref="B176:B178"/>
    <mergeCell ref="G174:G175"/>
    <mergeCell ref="D177:D178"/>
    <mergeCell ref="G177:G178"/>
    <mergeCell ref="D171:E171"/>
    <mergeCell ref="G171:H171"/>
    <mergeCell ref="H188:H190"/>
    <mergeCell ref="D189:D190"/>
    <mergeCell ref="D185:E185"/>
    <mergeCell ref="D195:D196"/>
    <mergeCell ref="E194:E196"/>
    <mergeCell ref="H194:H196"/>
    <mergeCell ref="H191:H193"/>
    <mergeCell ref="H197:H199"/>
    <mergeCell ref="G198:G199"/>
    <mergeCell ref="G195:G196"/>
    <mergeCell ref="H206:H208"/>
    <mergeCell ref="G201:G202"/>
    <mergeCell ref="H203:H205"/>
    <mergeCell ref="E206:E208"/>
    <mergeCell ref="E212:E214"/>
    <mergeCell ref="G213:G214"/>
    <mergeCell ref="G219:H219"/>
    <mergeCell ref="D218:E218"/>
    <mergeCell ref="H209:H211"/>
    <mergeCell ref="D210:D211"/>
    <mergeCell ref="B215:B217"/>
    <mergeCell ref="E215:E217"/>
    <mergeCell ref="H215:H217"/>
    <mergeCell ref="D216:D217"/>
    <mergeCell ref="G216:G217"/>
    <mergeCell ref="G210:G211"/>
    <mergeCell ref="G218:H218"/>
    <mergeCell ref="B212:B214"/>
  </mergeCells>
  <printOptions horizontalCentered="1"/>
  <pageMargins left="0" right="0" top="0.59055118110236227" bottom="0" header="0.31496062992125984" footer="0.31496062992125984"/>
  <pageSetup paperSize="9" scale="25" fitToHeight="0" orientation="landscape" r:id="rId1"/>
  <headerFooter>
    <oddHeader>&amp;L&amp;14                           &amp;G&amp;R&amp;28Прайс-лист действует с  15.02.2018г.</oddHeader>
  </headerFooter>
  <rowBreaks count="4" manualBreakCount="4">
    <brk id="83" max="16383" man="1"/>
    <brk id="149" max="16383" man="1"/>
    <brk id="224" max="16383" man="1"/>
    <brk id="250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0"/>
  <sheetViews>
    <sheetView zoomScale="40" zoomScaleNormal="40" zoomScaleSheetLayoutView="40" workbookViewId="0">
      <pane xSplit="1" ySplit="2" topLeftCell="B93" activePane="bottomRight" state="frozen"/>
      <selection pane="topRight" activeCell="B1" sqref="B1"/>
      <selection pane="bottomLeft" activeCell="A3" sqref="A3"/>
      <selection pane="bottomRight" activeCell="A94" sqref="A94:XFD94"/>
    </sheetView>
  </sheetViews>
  <sheetFormatPr defaultColWidth="9.140625" defaultRowHeight="15" customHeight="1" x14ac:dyDescent="0.5"/>
  <cols>
    <col min="1" max="1" width="84" style="2" customWidth="1"/>
    <col min="2" max="2" width="36.28515625" style="2" customWidth="1"/>
    <col min="3" max="3" width="47.42578125" style="6" customWidth="1"/>
    <col min="4" max="4" width="27.5703125" style="6" customWidth="1"/>
    <col min="5" max="5" width="22.42578125" style="7" customWidth="1"/>
    <col min="6" max="6" width="32.140625" style="6" customWidth="1"/>
    <col min="7" max="7" width="33.5703125" style="6" customWidth="1"/>
    <col min="8" max="8" width="23" style="7" customWidth="1"/>
    <col min="9" max="9" width="32.140625" style="6" customWidth="1"/>
    <col min="10" max="10" width="33.5703125" style="6" customWidth="1"/>
    <col min="11" max="11" width="23" style="7" customWidth="1"/>
    <col min="12" max="12" width="32.140625" style="6" customWidth="1"/>
    <col min="13" max="13" width="33.5703125" style="6" customWidth="1"/>
    <col min="14" max="14" width="21.42578125" style="7" customWidth="1"/>
    <col min="15" max="15" width="32.140625" style="6" customWidth="1"/>
    <col min="16" max="16" width="33.5703125" style="6" customWidth="1"/>
    <col min="17" max="17" width="21.42578125" style="7" customWidth="1"/>
    <col min="18" max="16384" width="9.140625" style="1"/>
  </cols>
  <sheetData>
    <row r="1" spans="1:17" ht="103.5" customHeight="1" x14ac:dyDescent="0.4">
      <c r="A1" s="213" t="s">
        <v>78</v>
      </c>
      <c r="B1" s="215"/>
      <c r="C1" s="218" t="s">
        <v>166</v>
      </c>
      <c r="D1" s="218"/>
      <c r="E1" s="218"/>
      <c r="F1" s="218" t="s">
        <v>247</v>
      </c>
      <c r="G1" s="218"/>
      <c r="H1" s="218"/>
      <c r="I1" s="218" t="s">
        <v>252</v>
      </c>
      <c r="J1" s="218"/>
      <c r="K1" s="218"/>
      <c r="L1" s="213" t="s">
        <v>251</v>
      </c>
      <c r="M1" s="214"/>
      <c r="N1" s="215"/>
      <c r="O1" s="213" t="s">
        <v>85</v>
      </c>
      <c r="P1" s="214"/>
      <c r="Q1" s="215"/>
    </row>
    <row r="2" spans="1:17" s="2" customFormat="1" ht="57.75" customHeight="1" x14ac:dyDescent="0.4">
      <c r="A2" s="56" t="s">
        <v>15</v>
      </c>
      <c r="B2" s="15" t="s">
        <v>0</v>
      </c>
      <c r="C2" s="223" t="s">
        <v>8</v>
      </c>
      <c r="D2" s="224"/>
      <c r="E2" s="225"/>
      <c r="F2" s="216" t="s">
        <v>8</v>
      </c>
      <c r="G2" s="216"/>
      <c r="H2" s="217"/>
      <c r="I2" s="216" t="s">
        <v>8</v>
      </c>
      <c r="J2" s="216"/>
      <c r="K2" s="217"/>
      <c r="L2" s="216" t="s">
        <v>8</v>
      </c>
      <c r="M2" s="216"/>
      <c r="N2" s="217"/>
      <c r="O2" s="216" t="s">
        <v>8</v>
      </c>
      <c r="P2" s="216"/>
      <c r="Q2" s="217"/>
    </row>
    <row r="3" spans="1:17" ht="66" customHeight="1" x14ac:dyDescent="0.4">
      <c r="A3" s="106" t="s">
        <v>208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10"/>
      <c r="P3" s="110"/>
      <c r="Q3" s="111"/>
    </row>
    <row r="4" spans="1:17" ht="37.5" customHeight="1" thickBot="1" x14ac:dyDescent="0.45">
      <c r="A4" s="109" t="s">
        <v>185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1:17" ht="50.1" customHeight="1" x14ac:dyDescent="0.4">
      <c r="A5" s="147" t="s">
        <v>60</v>
      </c>
      <c r="B5" s="193" t="s">
        <v>59</v>
      </c>
      <c r="C5" s="18"/>
      <c r="D5" s="44">
        <v>4070</v>
      </c>
      <c r="E5" s="244">
        <f>D5+D6</f>
        <v>12070</v>
      </c>
      <c r="F5" s="18"/>
      <c r="G5" s="22">
        <f>ROUND(D5*0.67,0)</f>
        <v>2727</v>
      </c>
      <c r="H5" s="247">
        <f>G5+G6</f>
        <v>8087</v>
      </c>
      <c r="I5" s="112"/>
      <c r="J5" s="114">
        <f>ROUND(D5*0.74,0)</f>
        <v>3012</v>
      </c>
      <c r="K5" s="247">
        <f>J5+J6</f>
        <v>8932</v>
      </c>
      <c r="L5" s="30"/>
      <c r="M5" s="10">
        <f>ROUND(D5*0.77,0)</f>
        <v>3134</v>
      </c>
      <c r="N5" s="247">
        <f>M5+M6</f>
        <v>9294</v>
      </c>
      <c r="O5" s="99"/>
      <c r="P5" s="102">
        <f>ROUND(G5/1.18,0)</f>
        <v>2311</v>
      </c>
      <c r="Q5" s="247">
        <f>P5+P6</f>
        <v>6853</v>
      </c>
    </row>
    <row r="6" spans="1:17" ht="50.1" customHeight="1" x14ac:dyDescent="0.4">
      <c r="A6" s="147" t="s">
        <v>68</v>
      </c>
      <c r="B6" s="193"/>
      <c r="C6" s="21">
        <v>2090</v>
      </c>
      <c r="D6" s="248">
        <v>8000</v>
      </c>
      <c r="E6" s="244"/>
      <c r="F6" s="22">
        <f>ROUND(C6*0.67,0)</f>
        <v>1400</v>
      </c>
      <c r="G6" s="249">
        <f>F6+F7</f>
        <v>5360</v>
      </c>
      <c r="H6" s="247"/>
      <c r="I6" s="114">
        <f>ROUND(C6*0.74,0)</f>
        <v>1547</v>
      </c>
      <c r="J6" s="249">
        <f>I6+I7</f>
        <v>5920</v>
      </c>
      <c r="K6" s="247"/>
      <c r="L6" s="31">
        <f>ROUND(C6*0.77,0)</f>
        <v>1609</v>
      </c>
      <c r="M6" s="249">
        <f>L6+L7</f>
        <v>6160</v>
      </c>
      <c r="N6" s="247"/>
      <c r="O6" s="102">
        <f>ROUND(F6/1.18,0)</f>
        <v>1186</v>
      </c>
      <c r="P6" s="249">
        <f>O6+O7</f>
        <v>4542</v>
      </c>
      <c r="Q6" s="247"/>
    </row>
    <row r="7" spans="1:17" ht="50.1" customHeight="1" thickBot="1" x14ac:dyDescent="0.45">
      <c r="A7" s="48" t="s">
        <v>64</v>
      </c>
      <c r="B7" s="193"/>
      <c r="C7" s="18">
        <f>D6-C6</f>
        <v>5910</v>
      </c>
      <c r="D7" s="248"/>
      <c r="E7" s="244"/>
      <c r="F7" s="22">
        <f>ROUND(C7*0.67,0)</f>
        <v>3960</v>
      </c>
      <c r="G7" s="249"/>
      <c r="H7" s="247"/>
      <c r="I7" s="114">
        <f>ROUND(C7*0.74,0)</f>
        <v>4373</v>
      </c>
      <c r="J7" s="249"/>
      <c r="K7" s="247"/>
      <c r="L7" s="31">
        <f>ROUND(C7*0.77,0)</f>
        <v>4551</v>
      </c>
      <c r="M7" s="249"/>
      <c r="N7" s="247"/>
      <c r="O7" s="102">
        <f>ROUND(F7/1.18,0)</f>
        <v>3356</v>
      </c>
      <c r="P7" s="249"/>
      <c r="Q7" s="247"/>
    </row>
    <row r="8" spans="1:17" ht="50.1" customHeight="1" x14ac:dyDescent="0.4">
      <c r="A8" s="46" t="s">
        <v>61</v>
      </c>
      <c r="B8" s="193" t="s">
        <v>59</v>
      </c>
      <c r="C8" s="74"/>
      <c r="D8" s="76">
        <v>7510</v>
      </c>
      <c r="E8" s="244">
        <f>D8+D9</f>
        <v>26460</v>
      </c>
      <c r="F8" s="74"/>
      <c r="G8" s="77">
        <f>ROUND(D8*0.67,0)</f>
        <v>5032</v>
      </c>
      <c r="H8" s="247">
        <f>G8+G9</f>
        <v>17728</v>
      </c>
      <c r="I8" s="112"/>
      <c r="J8" s="114">
        <f>ROUND(D8*0.74,0)</f>
        <v>5557</v>
      </c>
      <c r="K8" s="247">
        <f>J8+J9</f>
        <v>19580</v>
      </c>
      <c r="L8" s="74"/>
      <c r="M8" s="10">
        <f>ROUND(D8*0.77,0)</f>
        <v>5783</v>
      </c>
      <c r="N8" s="247">
        <f>M8+M9</f>
        <v>20374</v>
      </c>
      <c r="O8" s="99"/>
      <c r="P8" s="102">
        <f>ROUND(G8/1.18,0)</f>
        <v>4264</v>
      </c>
      <c r="Q8" s="260">
        <f>P8+P9</f>
        <v>15023</v>
      </c>
    </row>
    <row r="9" spans="1:17" ht="50.1" customHeight="1" x14ac:dyDescent="0.4">
      <c r="A9" s="46" t="s">
        <v>176</v>
      </c>
      <c r="B9" s="193"/>
      <c r="C9" s="76">
        <v>6690</v>
      </c>
      <c r="D9" s="248">
        <v>18950</v>
      </c>
      <c r="E9" s="244"/>
      <c r="F9" s="77">
        <f>ROUND(C9*0.67,0)</f>
        <v>4482</v>
      </c>
      <c r="G9" s="249">
        <f>F9+F10</f>
        <v>12696</v>
      </c>
      <c r="H9" s="247"/>
      <c r="I9" s="114">
        <f>ROUND(C9*0.74,0)</f>
        <v>4951</v>
      </c>
      <c r="J9" s="249">
        <f>I9+I10</f>
        <v>14023</v>
      </c>
      <c r="K9" s="247"/>
      <c r="L9" s="77">
        <f>ROUND(C9*0.77,0)</f>
        <v>5151</v>
      </c>
      <c r="M9" s="249">
        <f>L9+L10</f>
        <v>14591</v>
      </c>
      <c r="N9" s="247"/>
      <c r="O9" s="102">
        <f>ROUND(F9/1.18,0)</f>
        <v>3798</v>
      </c>
      <c r="P9" s="270">
        <f>O9+O10</f>
        <v>10759</v>
      </c>
      <c r="Q9" s="261"/>
    </row>
    <row r="10" spans="1:17" ht="50.1" customHeight="1" x14ac:dyDescent="0.4">
      <c r="A10" s="47" t="s">
        <v>177</v>
      </c>
      <c r="B10" s="193"/>
      <c r="C10" s="74">
        <f>D9-C9</f>
        <v>12260</v>
      </c>
      <c r="D10" s="248"/>
      <c r="E10" s="244"/>
      <c r="F10" s="77">
        <f>ROUND(C10*0.67,0)</f>
        <v>8214</v>
      </c>
      <c r="G10" s="249"/>
      <c r="H10" s="247"/>
      <c r="I10" s="114">
        <f>ROUND(C10*0.74,0)</f>
        <v>9072</v>
      </c>
      <c r="J10" s="249"/>
      <c r="K10" s="247"/>
      <c r="L10" s="77">
        <f>ROUND(C10*0.77,0)</f>
        <v>9440</v>
      </c>
      <c r="M10" s="249"/>
      <c r="N10" s="247"/>
      <c r="O10" s="102">
        <f>ROUND(F10/1.18,0)</f>
        <v>6961</v>
      </c>
      <c r="P10" s="271"/>
      <c r="Q10" s="262"/>
    </row>
    <row r="11" spans="1:17" ht="37.5" customHeight="1" thickBot="1" x14ac:dyDescent="0.45">
      <c r="A11" s="109" t="s">
        <v>308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</row>
    <row r="12" spans="1:17" ht="50.1" customHeight="1" x14ac:dyDescent="0.4">
      <c r="A12" s="139" t="s">
        <v>61</v>
      </c>
      <c r="B12" s="193" t="s">
        <v>307</v>
      </c>
      <c r="C12" s="145"/>
      <c r="D12" s="144">
        <v>6830</v>
      </c>
      <c r="E12" s="244">
        <f>D12+D13</f>
        <v>24060</v>
      </c>
      <c r="F12" s="145"/>
      <c r="G12" s="114">
        <f>ROUND(D12*0.67,0)</f>
        <v>4576</v>
      </c>
      <c r="H12" s="247">
        <f>G12+G13</f>
        <v>16121</v>
      </c>
      <c r="I12" s="145"/>
      <c r="J12" s="114">
        <f>ROUND(D12*0.74,0)</f>
        <v>5054</v>
      </c>
      <c r="K12" s="247">
        <f>J12+J13</f>
        <v>17804</v>
      </c>
      <c r="L12" s="145"/>
      <c r="M12" s="10">
        <f>ROUND(D12*0.77,0)</f>
        <v>5259</v>
      </c>
      <c r="N12" s="247">
        <f>M12+M13</f>
        <v>18527</v>
      </c>
      <c r="O12" s="145"/>
      <c r="P12" s="114">
        <f>ROUND(G12/1.18,0)</f>
        <v>3878</v>
      </c>
      <c r="Q12" s="260">
        <f>P12+P13</f>
        <v>13662</v>
      </c>
    </row>
    <row r="13" spans="1:17" ht="50.1" customHeight="1" x14ac:dyDescent="0.4">
      <c r="A13" s="139" t="s">
        <v>176</v>
      </c>
      <c r="B13" s="193"/>
      <c r="C13" s="144">
        <v>6080</v>
      </c>
      <c r="D13" s="248">
        <v>17230</v>
      </c>
      <c r="E13" s="244"/>
      <c r="F13" s="114">
        <f>ROUND(C13*0.67,0)</f>
        <v>4074</v>
      </c>
      <c r="G13" s="249">
        <f>F13+F14</f>
        <v>11545</v>
      </c>
      <c r="H13" s="247"/>
      <c r="I13" s="114">
        <f>ROUND(C13*0.74,0)</f>
        <v>4499</v>
      </c>
      <c r="J13" s="249">
        <f>I13+I14</f>
        <v>12750</v>
      </c>
      <c r="K13" s="247"/>
      <c r="L13" s="114">
        <f>ROUND(C13*0.77,0)</f>
        <v>4682</v>
      </c>
      <c r="M13" s="249">
        <f>L13+L14</f>
        <v>13268</v>
      </c>
      <c r="N13" s="247"/>
      <c r="O13" s="114">
        <f>ROUND(F13/1.18,0)</f>
        <v>3453</v>
      </c>
      <c r="P13" s="270">
        <f>O13+O14</f>
        <v>9784</v>
      </c>
      <c r="Q13" s="261"/>
    </row>
    <row r="14" spans="1:17" ht="50.1" customHeight="1" x14ac:dyDescent="0.4">
      <c r="A14" s="140" t="s">
        <v>177</v>
      </c>
      <c r="B14" s="193"/>
      <c r="C14" s="145">
        <f>D13-C13</f>
        <v>11150</v>
      </c>
      <c r="D14" s="248"/>
      <c r="E14" s="244"/>
      <c r="F14" s="114">
        <f>ROUND(C14*0.67,0)</f>
        <v>7471</v>
      </c>
      <c r="G14" s="249"/>
      <c r="H14" s="247"/>
      <c r="I14" s="114">
        <f>ROUND(C14*0.74,0)</f>
        <v>8251</v>
      </c>
      <c r="J14" s="249"/>
      <c r="K14" s="247"/>
      <c r="L14" s="114">
        <f>ROUND(C14*0.77,0)</f>
        <v>8586</v>
      </c>
      <c r="M14" s="249"/>
      <c r="N14" s="247"/>
      <c r="O14" s="114">
        <f>ROUND(F14/1.18,0)</f>
        <v>6331</v>
      </c>
      <c r="P14" s="271"/>
      <c r="Q14" s="262"/>
    </row>
    <row r="15" spans="1:17" ht="37.5" customHeight="1" thickBot="1" x14ac:dyDescent="0.45">
      <c r="A15" s="13" t="s">
        <v>120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ht="60" customHeight="1" x14ac:dyDescent="0.4">
      <c r="A16" s="124" t="s">
        <v>114</v>
      </c>
      <c r="B16" s="194" t="s">
        <v>112</v>
      </c>
      <c r="C16" s="57"/>
      <c r="D16" s="58">
        <v>4860</v>
      </c>
      <c r="E16" s="189">
        <f>D16+D17</f>
        <v>12770</v>
      </c>
      <c r="F16" s="57"/>
      <c r="G16" s="59">
        <f>ROUND(D16*0.67,0)</f>
        <v>3256</v>
      </c>
      <c r="H16" s="247">
        <f>G16+G17</f>
        <v>8556</v>
      </c>
      <c r="I16" s="112"/>
      <c r="J16" s="114">
        <f>ROUND(D16*0.74,0)</f>
        <v>3596</v>
      </c>
      <c r="K16" s="247">
        <f>J16+J17</f>
        <v>9449</v>
      </c>
      <c r="L16" s="57"/>
      <c r="M16" s="10">
        <f>ROUND(D16*0.77,0)</f>
        <v>3742</v>
      </c>
      <c r="N16" s="247">
        <f>M16+M17</f>
        <v>9833</v>
      </c>
      <c r="O16" s="99"/>
      <c r="P16" s="102">
        <f>ROUND(G16/1.18,0)</f>
        <v>2759</v>
      </c>
      <c r="Q16" s="247">
        <f>P16+P17</f>
        <v>7250</v>
      </c>
    </row>
    <row r="17" spans="1:17" ht="60" customHeight="1" x14ac:dyDescent="0.4">
      <c r="A17" s="124" t="s">
        <v>115</v>
      </c>
      <c r="B17" s="194"/>
      <c r="C17" s="58">
        <v>2100</v>
      </c>
      <c r="D17" s="248">
        <v>7910</v>
      </c>
      <c r="E17" s="189"/>
      <c r="F17" s="59">
        <f>ROUND(C17*0.67,0)</f>
        <v>1407</v>
      </c>
      <c r="G17" s="249">
        <f>F17+F18</f>
        <v>5300</v>
      </c>
      <c r="H17" s="247"/>
      <c r="I17" s="114">
        <f>ROUND(C17*0.74,0)</f>
        <v>1554</v>
      </c>
      <c r="J17" s="249">
        <f>I17+I18</f>
        <v>5853</v>
      </c>
      <c r="K17" s="247"/>
      <c r="L17" s="59">
        <f>ROUND(C17*0.77,0)</f>
        <v>1617</v>
      </c>
      <c r="M17" s="249">
        <f>L17+L18</f>
        <v>6091</v>
      </c>
      <c r="N17" s="247"/>
      <c r="O17" s="102">
        <f>ROUND(F17/1.18,0)</f>
        <v>1192</v>
      </c>
      <c r="P17" s="249">
        <f>O17+O18</f>
        <v>4491</v>
      </c>
      <c r="Q17" s="247"/>
    </row>
    <row r="18" spans="1:17" ht="60" customHeight="1" thickBot="1" x14ac:dyDescent="0.45">
      <c r="A18" s="48" t="s">
        <v>137</v>
      </c>
      <c r="B18" s="194"/>
      <c r="C18" s="57">
        <f>D17-C17</f>
        <v>5810</v>
      </c>
      <c r="D18" s="248"/>
      <c r="E18" s="189"/>
      <c r="F18" s="59">
        <f>ROUND(C18*0.67,0)</f>
        <v>3893</v>
      </c>
      <c r="G18" s="249"/>
      <c r="H18" s="247"/>
      <c r="I18" s="114">
        <f>ROUND(C18*0.74,0)</f>
        <v>4299</v>
      </c>
      <c r="J18" s="249"/>
      <c r="K18" s="247"/>
      <c r="L18" s="59">
        <f>ROUND(C18*0.77,0)</f>
        <v>4474</v>
      </c>
      <c r="M18" s="249"/>
      <c r="N18" s="247"/>
      <c r="O18" s="102">
        <f>ROUND(F18/1.18,0)</f>
        <v>3299</v>
      </c>
      <c r="P18" s="249"/>
      <c r="Q18" s="247"/>
    </row>
    <row r="19" spans="1:17" ht="60" customHeight="1" x14ac:dyDescent="0.4">
      <c r="A19" s="124" t="s">
        <v>116</v>
      </c>
      <c r="B19" s="194" t="s">
        <v>112</v>
      </c>
      <c r="C19" s="57"/>
      <c r="D19" s="58">
        <v>6240</v>
      </c>
      <c r="E19" s="189">
        <f>D19+D20</f>
        <v>15810</v>
      </c>
      <c r="F19" s="57"/>
      <c r="G19" s="59">
        <f>ROUND(D19*0.67,0)</f>
        <v>4181</v>
      </c>
      <c r="H19" s="247">
        <f>G19+G20</f>
        <v>10593</v>
      </c>
      <c r="I19" s="112"/>
      <c r="J19" s="114">
        <f>ROUND(D19*0.74,0)</f>
        <v>4618</v>
      </c>
      <c r="K19" s="247">
        <f>J19+J20</f>
        <v>11700</v>
      </c>
      <c r="L19" s="57"/>
      <c r="M19" s="10">
        <f>ROUND(D19*0.77,0)</f>
        <v>4805</v>
      </c>
      <c r="N19" s="247">
        <f>M19+M20</f>
        <v>12174</v>
      </c>
      <c r="O19" s="99"/>
      <c r="P19" s="102">
        <f>ROUND(G19/1.18,0)</f>
        <v>3543</v>
      </c>
      <c r="Q19" s="247">
        <f>P19+P20</f>
        <v>8977</v>
      </c>
    </row>
    <row r="20" spans="1:17" ht="60" customHeight="1" x14ac:dyDescent="0.4">
      <c r="A20" s="124" t="s">
        <v>117</v>
      </c>
      <c r="B20" s="194"/>
      <c r="C20" s="58">
        <v>2600</v>
      </c>
      <c r="D20" s="248">
        <v>9570</v>
      </c>
      <c r="E20" s="189"/>
      <c r="F20" s="59">
        <f>ROUND(C20*0.67,0)</f>
        <v>1742</v>
      </c>
      <c r="G20" s="249">
        <f>F20+F21</f>
        <v>6412</v>
      </c>
      <c r="H20" s="247"/>
      <c r="I20" s="114">
        <f>ROUND(C20*0.74,0)</f>
        <v>1924</v>
      </c>
      <c r="J20" s="249">
        <f>I20+I21</f>
        <v>7082</v>
      </c>
      <c r="K20" s="247"/>
      <c r="L20" s="59">
        <f>ROUND(C20*0.77,0)</f>
        <v>2002</v>
      </c>
      <c r="M20" s="249">
        <f>L20+L21</f>
        <v>7369</v>
      </c>
      <c r="N20" s="247"/>
      <c r="O20" s="102">
        <f>ROUND(F20/1.18,0)</f>
        <v>1476</v>
      </c>
      <c r="P20" s="249">
        <f>O20+O21</f>
        <v>5434</v>
      </c>
      <c r="Q20" s="247"/>
    </row>
    <row r="21" spans="1:17" ht="60" customHeight="1" thickBot="1" x14ac:dyDescent="0.45">
      <c r="A21" s="48" t="s">
        <v>138</v>
      </c>
      <c r="B21" s="194"/>
      <c r="C21" s="57">
        <f>D20-C20</f>
        <v>6970</v>
      </c>
      <c r="D21" s="248"/>
      <c r="E21" s="189"/>
      <c r="F21" s="59">
        <f>ROUND(C21*0.67,0)</f>
        <v>4670</v>
      </c>
      <c r="G21" s="249"/>
      <c r="H21" s="247"/>
      <c r="I21" s="114">
        <f>ROUND(C21*0.74,0)</f>
        <v>5158</v>
      </c>
      <c r="J21" s="249"/>
      <c r="K21" s="247"/>
      <c r="L21" s="59">
        <f>ROUND(C21*0.77,0)</f>
        <v>5367</v>
      </c>
      <c r="M21" s="249"/>
      <c r="N21" s="247"/>
      <c r="O21" s="102">
        <f>ROUND(F21/1.18,0)</f>
        <v>3958</v>
      </c>
      <c r="P21" s="249"/>
      <c r="Q21" s="247"/>
    </row>
    <row r="22" spans="1:17" ht="60" customHeight="1" x14ac:dyDescent="0.4">
      <c r="A22" s="124" t="s">
        <v>118</v>
      </c>
      <c r="B22" s="194" t="s">
        <v>112</v>
      </c>
      <c r="C22" s="36"/>
      <c r="D22" s="44">
        <v>6800</v>
      </c>
      <c r="E22" s="189">
        <f>D22+D23</f>
        <v>18540</v>
      </c>
      <c r="F22" s="36"/>
      <c r="G22" s="37">
        <f>ROUND(D22*0.67,0)</f>
        <v>4556</v>
      </c>
      <c r="H22" s="247">
        <f>G22+G23</f>
        <v>12422</v>
      </c>
      <c r="I22" s="112"/>
      <c r="J22" s="114">
        <f>ROUND(D22*0.74,0)</f>
        <v>5032</v>
      </c>
      <c r="K22" s="247">
        <f>J22+J23</f>
        <v>13720</v>
      </c>
      <c r="L22" s="36"/>
      <c r="M22" s="10">
        <f>ROUND(D22*0.77,0)</f>
        <v>5236</v>
      </c>
      <c r="N22" s="247">
        <f>M22+M23</f>
        <v>14276</v>
      </c>
      <c r="O22" s="99"/>
      <c r="P22" s="102">
        <f>ROUND(G22/1.18,0)</f>
        <v>3861</v>
      </c>
      <c r="Q22" s="247">
        <f>P22+P23</f>
        <v>10527</v>
      </c>
    </row>
    <row r="23" spans="1:17" ht="60" customHeight="1" x14ac:dyDescent="0.4">
      <c r="A23" s="124" t="s">
        <v>119</v>
      </c>
      <c r="B23" s="194"/>
      <c r="C23" s="39">
        <v>3700</v>
      </c>
      <c r="D23" s="248">
        <v>11740</v>
      </c>
      <c r="E23" s="189"/>
      <c r="F23" s="37">
        <f>ROUND(C23*0.67,0)</f>
        <v>2479</v>
      </c>
      <c r="G23" s="249">
        <f>F23+F24</f>
        <v>7866</v>
      </c>
      <c r="H23" s="247"/>
      <c r="I23" s="114">
        <f>ROUND(C23*0.74,0)</f>
        <v>2738</v>
      </c>
      <c r="J23" s="249">
        <f>I23+I24</f>
        <v>8688</v>
      </c>
      <c r="K23" s="247"/>
      <c r="L23" s="37">
        <f>ROUND(C23*0.77,0)</f>
        <v>2849</v>
      </c>
      <c r="M23" s="249">
        <f>L23+L24</f>
        <v>9040</v>
      </c>
      <c r="N23" s="247"/>
      <c r="O23" s="102">
        <f>ROUND(F23/1.18,0)</f>
        <v>2101</v>
      </c>
      <c r="P23" s="249">
        <f>O23+O24</f>
        <v>6666</v>
      </c>
      <c r="Q23" s="247"/>
    </row>
    <row r="24" spans="1:17" ht="60" customHeight="1" x14ac:dyDescent="0.4">
      <c r="A24" s="48" t="s">
        <v>139</v>
      </c>
      <c r="B24" s="194"/>
      <c r="C24" s="36">
        <f>D23-C23</f>
        <v>8040</v>
      </c>
      <c r="D24" s="248"/>
      <c r="E24" s="189"/>
      <c r="F24" s="37">
        <f>ROUND(C24*0.67,0)</f>
        <v>5387</v>
      </c>
      <c r="G24" s="249"/>
      <c r="H24" s="247"/>
      <c r="I24" s="114">
        <f>ROUND(C24*0.74,0)</f>
        <v>5950</v>
      </c>
      <c r="J24" s="249"/>
      <c r="K24" s="247"/>
      <c r="L24" s="37">
        <f>ROUND(C24*0.77,0)</f>
        <v>6191</v>
      </c>
      <c r="M24" s="249"/>
      <c r="N24" s="247"/>
      <c r="O24" s="102">
        <f>ROUND(F24/1.18,0)</f>
        <v>4565</v>
      </c>
      <c r="P24" s="249"/>
      <c r="Q24" s="247"/>
    </row>
    <row r="25" spans="1:17" ht="75" customHeight="1" x14ac:dyDescent="0.4">
      <c r="A25" s="51" t="s">
        <v>254</v>
      </c>
      <c r="B25" s="17" t="s">
        <v>112</v>
      </c>
      <c r="C25" s="8"/>
      <c r="D25" s="256">
        <v>8660</v>
      </c>
      <c r="E25" s="256"/>
      <c r="F25" s="14"/>
      <c r="G25" s="255">
        <f>ROUND(D25*0.67,0)</f>
        <v>5802</v>
      </c>
      <c r="H25" s="255">
        <f>ROUND(E25*0.67,0)</f>
        <v>0</v>
      </c>
      <c r="I25" s="14"/>
      <c r="J25" s="255">
        <f>ROUND(D25*0.74,0)</f>
        <v>6408</v>
      </c>
      <c r="K25" s="255">
        <f>ROUND(E25*0.74,0)</f>
        <v>0</v>
      </c>
      <c r="L25" s="14"/>
      <c r="M25" s="255">
        <f>ROUND(D25*0.77,0)</f>
        <v>6668</v>
      </c>
      <c r="N25" s="255">
        <f>ROUND(E25*0.77,0)</f>
        <v>0</v>
      </c>
      <c r="O25" s="14"/>
      <c r="P25" s="255">
        <f>ROUND(G25/1.18,0)</f>
        <v>4917</v>
      </c>
      <c r="Q25" s="255">
        <f>ROUND(H25/1.18,0)</f>
        <v>0</v>
      </c>
    </row>
    <row r="26" spans="1:17" ht="37.5" customHeight="1" thickBot="1" x14ac:dyDescent="0.45">
      <c r="A26" s="40" t="s">
        <v>2</v>
      </c>
      <c r="B26" s="41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39.950000000000003" customHeight="1" x14ac:dyDescent="0.4">
      <c r="A27" s="133" t="s">
        <v>23</v>
      </c>
      <c r="B27" s="196" t="s">
        <v>97</v>
      </c>
      <c r="C27" s="145"/>
      <c r="D27" s="144">
        <v>5450</v>
      </c>
      <c r="E27" s="189">
        <f>D27+D28</f>
        <v>14900</v>
      </c>
      <c r="F27" s="145"/>
      <c r="G27" s="114">
        <f>ROUND(D27*0.67,0)</f>
        <v>3652</v>
      </c>
      <c r="H27" s="247">
        <f>G27+G28</f>
        <v>9983</v>
      </c>
      <c r="I27" s="145"/>
      <c r="J27" s="114">
        <f>ROUND(D27*0.74,0)</f>
        <v>4033</v>
      </c>
      <c r="K27" s="247">
        <f>J27+J28</f>
        <v>11026</v>
      </c>
      <c r="L27" s="145"/>
      <c r="M27" s="10">
        <f>ROUND(D27*0.77,0)</f>
        <v>4197</v>
      </c>
      <c r="N27" s="247">
        <f>M27+M28</f>
        <v>11473</v>
      </c>
      <c r="O27" s="145"/>
      <c r="P27" s="114">
        <f>ROUND(G27/1.18,0)</f>
        <v>3095</v>
      </c>
      <c r="Q27" s="247">
        <f>P27+P28</f>
        <v>8460</v>
      </c>
    </row>
    <row r="28" spans="1:17" ht="39.950000000000003" customHeight="1" x14ac:dyDescent="0.4">
      <c r="A28" s="133" t="s">
        <v>311</v>
      </c>
      <c r="B28" s="196"/>
      <c r="C28" s="144">
        <v>2530</v>
      </c>
      <c r="D28" s="248">
        <v>9450</v>
      </c>
      <c r="E28" s="189"/>
      <c r="F28" s="114">
        <f>ROUND(C28*0.67,0)</f>
        <v>1695</v>
      </c>
      <c r="G28" s="249">
        <f>F28+F29</f>
        <v>6331</v>
      </c>
      <c r="H28" s="247"/>
      <c r="I28" s="114">
        <f>ROUND(C28*0.74,0)</f>
        <v>1872</v>
      </c>
      <c r="J28" s="249">
        <f>I28+I29</f>
        <v>6993</v>
      </c>
      <c r="K28" s="247"/>
      <c r="L28" s="114">
        <f>ROUND(C28*0.77,0)</f>
        <v>1948</v>
      </c>
      <c r="M28" s="249">
        <f>L28+L29</f>
        <v>7276</v>
      </c>
      <c r="N28" s="247"/>
      <c r="O28" s="114">
        <f>ROUND(F28/1.18,0)</f>
        <v>1436</v>
      </c>
      <c r="P28" s="249">
        <f>O28+O29</f>
        <v>5365</v>
      </c>
      <c r="Q28" s="247"/>
    </row>
    <row r="29" spans="1:17" ht="39.950000000000003" customHeight="1" thickBot="1" x14ac:dyDescent="0.45">
      <c r="A29" s="134" t="s">
        <v>309</v>
      </c>
      <c r="B29" s="196"/>
      <c r="C29" s="145">
        <f>D28-C28</f>
        <v>6920</v>
      </c>
      <c r="D29" s="248"/>
      <c r="E29" s="189"/>
      <c r="F29" s="114">
        <f>ROUND(C29*0.67,0)</f>
        <v>4636</v>
      </c>
      <c r="G29" s="249"/>
      <c r="H29" s="247"/>
      <c r="I29" s="114">
        <f>ROUND(C29*0.74,0)</f>
        <v>5121</v>
      </c>
      <c r="J29" s="249"/>
      <c r="K29" s="247"/>
      <c r="L29" s="114">
        <f>ROUND(C29*0.77,0)</f>
        <v>5328</v>
      </c>
      <c r="M29" s="249"/>
      <c r="N29" s="247"/>
      <c r="O29" s="114">
        <f>ROUND(F29/1.18,0)</f>
        <v>3929</v>
      </c>
      <c r="P29" s="249"/>
      <c r="Q29" s="247"/>
    </row>
    <row r="30" spans="1:17" ht="39.950000000000003" customHeight="1" x14ac:dyDescent="0.4">
      <c r="A30" s="46" t="s">
        <v>132</v>
      </c>
      <c r="B30" s="267" t="s">
        <v>97</v>
      </c>
      <c r="C30" s="153"/>
      <c r="D30" s="154">
        <v>8150</v>
      </c>
      <c r="E30" s="189">
        <f>D30+D31</f>
        <v>24180</v>
      </c>
      <c r="F30" s="153"/>
      <c r="G30" s="114">
        <f>ROUND(D30*0.67,0)</f>
        <v>5461</v>
      </c>
      <c r="H30" s="247">
        <f>G30+G31</f>
        <v>16201</v>
      </c>
      <c r="I30" s="153"/>
      <c r="J30" s="114">
        <f>ROUND(D30*0.74,0)</f>
        <v>6031</v>
      </c>
      <c r="K30" s="247">
        <f>J30+J31</f>
        <v>17894</v>
      </c>
      <c r="L30" s="153"/>
      <c r="M30" s="10">
        <f>ROUND(D30*0.77,0)</f>
        <v>6276</v>
      </c>
      <c r="N30" s="247">
        <f>M30+M31</f>
        <v>18619</v>
      </c>
      <c r="O30" s="153"/>
      <c r="P30" s="114">
        <f>ROUND(G30/1.18,0)</f>
        <v>4628</v>
      </c>
      <c r="Q30" s="247">
        <f>P30+P31</f>
        <v>13729</v>
      </c>
    </row>
    <row r="31" spans="1:17" ht="39.950000000000003" customHeight="1" x14ac:dyDescent="0.4">
      <c r="A31" s="46" t="s">
        <v>176</v>
      </c>
      <c r="B31" s="267"/>
      <c r="C31" s="154">
        <v>6690</v>
      </c>
      <c r="D31" s="248">
        <v>16030</v>
      </c>
      <c r="E31" s="189"/>
      <c r="F31" s="114">
        <f>ROUND(C31*0.67,0)</f>
        <v>4482</v>
      </c>
      <c r="G31" s="249">
        <f>F31+F32</f>
        <v>10740</v>
      </c>
      <c r="H31" s="247"/>
      <c r="I31" s="114">
        <f>ROUND(C31*0.74,0)</f>
        <v>4951</v>
      </c>
      <c r="J31" s="249">
        <f>I31+I32</f>
        <v>11863</v>
      </c>
      <c r="K31" s="247"/>
      <c r="L31" s="114">
        <f>ROUND(C31*0.77,0)</f>
        <v>5151</v>
      </c>
      <c r="M31" s="249">
        <f>L31+L32</f>
        <v>12343</v>
      </c>
      <c r="N31" s="247"/>
      <c r="O31" s="114">
        <f>ROUND(F31/1.18,0)</f>
        <v>3798</v>
      </c>
      <c r="P31" s="249">
        <f>O31+O32</f>
        <v>9101</v>
      </c>
      <c r="Q31" s="247"/>
    </row>
    <row r="32" spans="1:17" ht="39.950000000000003" customHeight="1" x14ac:dyDescent="0.4">
      <c r="A32" s="47" t="s">
        <v>178</v>
      </c>
      <c r="B32" s="267"/>
      <c r="C32" s="153">
        <f>D31-C31</f>
        <v>9340</v>
      </c>
      <c r="D32" s="248"/>
      <c r="E32" s="189"/>
      <c r="F32" s="114">
        <f>ROUND(C32*0.67,0)</f>
        <v>6258</v>
      </c>
      <c r="G32" s="249"/>
      <c r="H32" s="247"/>
      <c r="I32" s="114">
        <f>ROUND(C32*0.74,0)</f>
        <v>6912</v>
      </c>
      <c r="J32" s="249"/>
      <c r="K32" s="247"/>
      <c r="L32" s="114">
        <f>ROUND(C32*0.77,0)</f>
        <v>7192</v>
      </c>
      <c r="M32" s="249"/>
      <c r="N32" s="247"/>
      <c r="O32" s="114">
        <f>ROUND(F32/1.18,0)</f>
        <v>5303</v>
      </c>
      <c r="P32" s="249"/>
      <c r="Q32" s="247"/>
    </row>
    <row r="33" spans="1:17" ht="37.5" customHeight="1" x14ac:dyDescent="0.4">
      <c r="A33" s="13" t="s">
        <v>7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60" customHeight="1" x14ac:dyDescent="0.4">
      <c r="A34" s="55" t="s">
        <v>51</v>
      </c>
      <c r="B34" s="194" t="s">
        <v>56</v>
      </c>
      <c r="C34" s="21">
        <v>700</v>
      </c>
      <c r="D34" s="304">
        <v>19420</v>
      </c>
      <c r="E34" s="298">
        <f>D34+D36</f>
        <v>43850</v>
      </c>
      <c r="F34" s="22">
        <f t="shared" ref="F34:F40" si="0">ROUND(C34*0.67,0)</f>
        <v>469</v>
      </c>
      <c r="G34" s="284">
        <f>F34+F35</f>
        <v>13011</v>
      </c>
      <c r="H34" s="260">
        <f>G34+G36</f>
        <v>29379</v>
      </c>
      <c r="I34" s="114">
        <f t="shared" ref="I34:I40" si="1">ROUND(C34*0.74,0)</f>
        <v>518</v>
      </c>
      <c r="J34" s="284">
        <f>I34+I35</f>
        <v>14371</v>
      </c>
      <c r="K34" s="260">
        <f>J34+J36</f>
        <v>32449</v>
      </c>
      <c r="L34" s="31">
        <f t="shared" ref="L34:L40" si="2">ROUND(C34*0.77,0)</f>
        <v>539</v>
      </c>
      <c r="M34" s="284">
        <f>L34+L35</f>
        <v>14953</v>
      </c>
      <c r="N34" s="260">
        <f>M34+M36</f>
        <v>33764</v>
      </c>
      <c r="O34" s="102">
        <f t="shared" ref="O34:O40" si="3">ROUND(F34/1.18,0)</f>
        <v>397</v>
      </c>
      <c r="P34" s="284">
        <f>O34+O35</f>
        <v>11026</v>
      </c>
      <c r="Q34" s="260">
        <f>P34+P36</f>
        <v>24449</v>
      </c>
    </row>
    <row r="35" spans="1:17" ht="60" customHeight="1" x14ac:dyDescent="0.4">
      <c r="A35" s="55" t="s">
        <v>52</v>
      </c>
      <c r="B35" s="194"/>
      <c r="C35" s="20">
        <f>D34-C34</f>
        <v>18720</v>
      </c>
      <c r="D35" s="305"/>
      <c r="E35" s="299"/>
      <c r="F35" s="22">
        <f t="shared" si="0"/>
        <v>12542</v>
      </c>
      <c r="G35" s="297"/>
      <c r="H35" s="261"/>
      <c r="I35" s="114">
        <f t="shared" si="1"/>
        <v>13853</v>
      </c>
      <c r="J35" s="297"/>
      <c r="K35" s="261"/>
      <c r="L35" s="31">
        <f t="shared" si="2"/>
        <v>14414</v>
      </c>
      <c r="M35" s="297"/>
      <c r="N35" s="261"/>
      <c r="O35" s="102">
        <f t="shared" si="3"/>
        <v>10629</v>
      </c>
      <c r="P35" s="297"/>
      <c r="Q35" s="261"/>
    </row>
    <row r="36" spans="1:17" ht="60" customHeight="1" x14ac:dyDescent="0.4">
      <c r="A36" s="55" t="s">
        <v>53</v>
      </c>
      <c r="B36" s="194"/>
      <c r="C36" s="21">
        <v>8580</v>
      </c>
      <c r="D36" s="301">
        <v>24430</v>
      </c>
      <c r="E36" s="299"/>
      <c r="F36" s="22">
        <f t="shared" si="0"/>
        <v>5749</v>
      </c>
      <c r="G36" s="249">
        <f>F36+F37+F38</f>
        <v>16368</v>
      </c>
      <c r="H36" s="261"/>
      <c r="I36" s="114">
        <f t="shared" si="1"/>
        <v>6349</v>
      </c>
      <c r="J36" s="249">
        <f>I36+I37+I38</f>
        <v>18078</v>
      </c>
      <c r="K36" s="261"/>
      <c r="L36" s="31">
        <f t="shared" si="2"/>
        <v>6607</v>
      </c>
      <c r="M36" s="249">
        <f>L36+L37+L38</f>
        <v>18811</v>
      </c>
      <c r="N36" s="261"/>
      <c r="O36" s="102">
        <f t="shared" si="3"/>
        <v>4872</v>
      </c>
      <c r="P36" s="249">
        <f>O36+O38</f>
        <v>13423</v>
      </c>
      <c r="Q36" s="261"/>
    </row>
    <row r="37" spans="1:17" ht="60" customHeight="1" x14ac:dyDescent="0.4">
      <c r="A37" s="55" t="s">
        <v>54</v>
      </c>
      <c r="B37" s="194"/>
      <c r="C37" s="21">
        <v>790</v>
      </c>
      <c r="D37" s="302"/>
      <c r="E37" s="299"/>
      <c r="F37" s="22">
        <f t="shared" si="0"/>
        <v>529</v>
      </c>
      <c r="G37" s="249"/>
      <c r="H37" s="261"/>
      <c r="I37" s="114">
        <f t="shared" si="1"/>
        <v>585</v>
      </c>
      <c r="J37" s="249"/>
      <c r="K37" s="261"/>
      <c r="L37" s="31">
        <f t="shared" si="2"/>
        <v>608</v>
      </c>
      <c r="M37" s="249"/>
      <c r="N37" s="261"/>
      <c r="O37" s="102">
        <f t="shared" si="3"/>
        <v>448</v>
      </c>
      <c r="P37" s="249"/>
      <c r="Q37" s="261"/>
    </row>
    <row r="38" spans="1:17" ht="60" customHeight="1" x14ac:dyDescent="0.4">
      <c r="A38" s="49" t="s">
        <v>55</v>
      </c>
      <c r="B38" s="194"/>
      <c r="C38" s="20">
        <f>D36-C36-C37</f>
        <v>15060</v>
      </c>
      <c r="D38" s="303"/>
      <c r="E38" s="300"/>
      <c r="F38" s="22">
        <f t="shared" si="0"/>
        <v>10090</v>
      </c>
      <c r="G38" s="249"/>
      <c r="H38" s="262"/>
      <c r="I38" s="114">
        <f t="shared" si="1"/>
        <v>11144</v>
      </c>
      <c r="J38" s="249"/>
      <c r="K38" s="262"/>
      <c r="L38" s="31">
        <f t="shared" si="2"/>
        <v>11596</v>
      </c>
      <c r="M38" s="249"/>
      <c r="N38" s="262"/>
      <c r="O38" s="102">
        <f t="shared" si="3"/>
        <v>8551</v>
      </c>
      <c r="P38" s="249"/>
      <c r="Q38" s="262"/>
    </row>
    <row r="39" spans="1:17" ht="60" customHeight="1" x14ac:dyDescent="0.4">
      <c r="A39" s="55" t="s">
        <v>83</v>
      </c>
      <c r="B39" s="288" t="s">
        <v>56</v>
      </c>
      <c r="C39" s="21">
        <v>440</v>
      </c>
      <c r="D39" s="304">
        <v>21090</v>
      </c>
      <c r="E39" s="301"/>
      <c r="F39" s="22">
        <f t="shared" si="0"/>
        <v>295</v>
      </c>
      <c r="G39" s="263">
        <f>F39+F40</f>
        <v>14131</v>
      </c>
      <c r="H39" s="264"/>
      <c r="I39" s="114">
        <f t="shared" si="1"/>
        <v>326</v>
      </c>
      <c r="J39" s="263">
        <f>I39+I40</f>
        <v>15607</v>
      </c>
      <c r="K39" s="264"/>
      <c r="L39" s="31">
        <f t="shared" si="2"/>
        <v>339</v>
      </c>
      <c r="M39" s="263">
        <f>L39+L40</f>
        <v>16240</v>
      </c>
      <c r="N39" s="264"/>
      <c r="O39" s="102">
        <f t="shared" si="3"/>
        <v>250</v>
      </c>
      <c r="P39" s="263">
        <f>O39+O40</f>
        <v>11975</v>
      </c>
      <c r="Q39" s="264"/>
    </row>
    <row r="40" spans="1:17" ht="60" customHeight="1" x14ac:dyDescent="0.4">
      <c r="A40" s="51" t="s">
        <v>84</v>
      </c>
      <c r="B40" s="290"/>
      <c r="C40" s="20">
        <f>D39-C39</f>
        <v>20650</v>
      </c>
      <c r="D40" s="305"/>
      <c r="E40" s="303"/>
      <c r="F40" s="22">
        <f t="shared" si="0"/>
        <v>13836</v>
      </c>
      <c r="G40" s="265"/>
      <c r="H40" s="266"/>
      <c r="I40" s="114">
        <f t="shared" si="1"/>
        <v>15281</v>
      </c>
      <c r="J40" s="265"/>
      <c r="K40" s="266"/>
      <c r="L40" s="31">
        <f t="shared" si="2"/>
        <v>15901</v>
      </c>
      <c r="M40" s="265"/>
      <c r="N40" s="266"/>
      <c r="O40" s="102">
        <f t="shared" si="3"/>
        <v>11725</v>
      </c>
      <c r="P40" s="265"/>
      <c r="Q40" s="266"/>
    </row>
    <row r="41" spans="1:17" ht="37.5" customHeight="1" thickBot="1" x14ac:dyDescent="0.45">
      <c r="A41" s="13" t="s">
        <v>76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48.75" customHeight="1" x14ac:dyDescent="0.4">
      <c r="A42" s="132" t="s">
        <v>13</v>
      </c>
      <c r="B42" s="194" t="s">
        <v>242</v>
      </c>
      <c r="C42" s="18"/>
      <c r="D42" s="44">
        <v>6390</v>
      </c>
      <c r="E42" s="189">
        <f>D42+D43</f>
        <v>24240</v>
      </c>
      <c r="F42" s="18"/>
      <c r="G42" s="22">
        <f>ROUND(D42*0.67,0)</f>
        <v>4281</v>
      </c>
      <c r="H42" s="247">
        <f>G42+G43</f>
        <v>16241</v>
      </c>
      <c r="I42" s="112"/>
      <c r="J42" s="114">
        <f>ROUND(D42*0.74,0)</f>
        <v>4729</v>
      </c>
      <c r="K42" s="247">
        <f>J42+J43</f>
        <v>17938</v>
      </c>
      <c r="L42" s="30"/>
      <c r="M42" s="10">
        <f>ROUND(D42*0.77,0)</f>
        <v>4920</v>
      </c>
      <c r="N42" s="247">
        <f>M42+M43</f>
        <v>18665</v>
      </c>
      <c r="O42" s="99"/>
      <c r="P42" s="102">
        <f>ROUND(G42/1.18,0)</f>
        <v>3628</v>
      </c>
      <c r="Q42" s="247">
        <f>P42+P43</f>
        <v>13764</v>
      </c>
    </row>
    <row r="43" spans="1:17" ht="48.75" customHeight="1" x14ac:dyDescent="0.4">
      <c r="A43" s="132" t="s">
        <v>287</v>
      </c>
      <c r="B43" s="194"/>
      <c r="C43" s="21">
        <v>6440</v>
      </c>
      <c r="D43" s="248">
        <v>17850</v>
      </c>
      <c r="E43" s="189"/>
      <c r="F43" s="22">
        <f>ROUND(C43*0.67,0)</f>
        <v>4315</v>
      </c>
      <c r="G43" s="249">
        <f>F43+F44</f>
        <v>11960</v>
      </c>
      <c r="H43" s="247"/>
      <c r="I43" s="114">
        <f>ROUND(C43*0.74,0)</f>
        <v>4766</v>
      </c>
      <c r="J43" s="249">
        <f>I43+I44</f>
        <v>13209</v>
      </c>
      <c r="K43" s="247"/>
      <c r="L43" s="31">
        <f>ROUND(C43*0.77,0)</f>
        <v>4959</v>
      </c>
      <c r="M43" s="249">
        <f>L43+L44</f>
        <v>13745</v>
      </c>
      <c r="N43" s="247"/>
      <c r="O43" s="102">
        <f>ROUND(F43/1.18,0)</f>
        <v>3657</v>
      </c>
      <c r="P43" s="249">
        <f>O43+O44</f>
        <v>10136</v>
      </c>
      <c r="Q43" s="247"/>
    </row>
    <row r="44" spans="1:17" ht="60" customHeight="1" thickBot="1" x14ac:dyDescent="0.45">
      <c r="A44" s="48" t="s">
        <v>72</v>
      </c>
      <c r="B44" s="194"/>
      <c r="C44" s="18">
        <f>D43-C43</f>
        <v>11410</v>
      </c>
      <c r="D44" s="248"/>
      <c r="E44" s="189"/>
      <c r="F44" s="22">
        <f>ROUND(C44*0.67,0)</f>
        <v>7645</v>
      </c>
      <c r="G44" s="249"/>
      <c r="H44" s="247"/>
      <c r="I44" s="114">
        <f>ROUND(C44*0.74,0)</f>
        <v>8443</v>
      </c>
      <c r="J44" s="249"/>
      <c r="K44" s="247"/>
      <c r="L44" s="31">
        <f>ROUND(C44*0.77,0)</f>
        <v>8786</v>
      </c>
      <c r="M44" s="249"/>
      <c r="N44" s="247"/>
      <c r="O44" s="102">
        <f>ROUND(F44/1.18,0)</f>
        <v>6479</v>
      </c>
      <c r="P44" s="249"/>
      <c r="Q44" s="247"/>
    </row>
    <row r="45" spans="1:17" ht="42.75" customHeight="1" x14ac:dyDescent="0.4">
      <c r="A45" s="155" t="s">
        <v>241</v>
      </c>
      <c r="B45" s="194" t="s">
        <v>301</v>
      </c>
      <c r="C45" s="18"/>
      <c r="D45" s="44">
        <v>4550</v>
      </c>
      <c r="E45" s="189">
        <f>D45+D46</f>
        <v>24070</v>
      </c>
      <c r="F45" s="18"/>
      <c r="G45" s="22">
        <f>ROUND(D45*0.67,0)</f>
        <v>3049</v>
      </c>
      <c r="H45" s="247">
        <f>G45+G46</f>
        <v>16128</v>
      </c>
      <c r="I45" s="112"/>
      <c r="J45" s="114">
        <f>ROUND(D45*0.74,0)</f>
        <v>3367</v>
      </c>
      <c r="K45" s="247">
        <f>J45+J46</f>
        <v>17812</v>
      </c>
      <c r="L45" s="30"/>
      <c r="M45" s="10">
        <f>ROUND(D45*0.77,0)</f>
        <v>3504</v>
      </c>
      <c r="N45" s="247">
        <f>M45+M46</f>
        <v>18535</v>
      </c>
      <c r="O45" s="99"/>
      <c r="P45" s="102">
        <f>ROUND(G45/1.18,0)</f>
        <v>2584</v>
      </c>
      <c r="Q45" s="247">
        <f>P45+P46</f>
        <v>13668</v>
      </c>
    </row>
    <row r="46" spans="1:17" ht="42.75" customHeight="1" x14ac:dyDescent="0.4">
      <c r="A46" s="155" t="s">
        <v>287</v>
      </c>
      <c r="B46" s="194"/>
      <c r="C46" s="21">
        <v>6440</v>
      </c>
      <c r="D46" s="248">
        <v>19520</v>
      </c>
      <c r="E46" s="189"/>
      <c r="F46" s="22">
        <f>ROUND(C46*0.67,0)</f>
        <v>4315</v>
      </c>
      <c r="G46" s="249">
        <f>F46+F47</f>
        <v>13079</v>
      </c>
      <c r="H46" s="247"/>
      <c r="I46" s="114">
        <f>ROUND(C46*0.74,0)</f>
        <v>4766</v>
      </c>
      <c r="J46" s="249">
        <f>I46+I47</f>
        <v>14445</v>
      </c>
      <c r="K46" s="247"/>
      <c r="L46" s="31">
        <f>ROUND(C46*0.77,0)</f>
        <v>4959</v>
      </c>
      <c r="M46" s="249">
        <f>L46+L47</f>
        <v>15031</v>
      </c>
      <c r="N46" s="247"/>
      <c r="O46" s="102">
        <f>ROUND(F46/1.18,0)</f>
        <v>3657</v>
      </c>
      <c r="P46" s="249">
        <f>O46+O47</f>
        <v>11084</v>
      </c>
      <c r="Q46" s="247"/>
    </row>
    <row r="47" spans="1:17" ht="60" customHeight="1" thickBot="1" x14ac:dyDescent="0.45">
      <c r="A47" s="48" t="s">
        <v>71</v>
      </c>
      <c r="B47" s="194"/>
      <c r="C47" s="18">
        <f>D46-C46</f>
        <v>13080</v>
      </c>
      <c r="D47" s="248"/>
      <c r="E47" s="189"/>
      <c r="F47" s="22">
        <f>ROUND(C47*0.67,0)</f>
        <v>8764</v>
      </c>
      <c r="G47" s="249"/>
      <c r="H47" s="247"/>
      <c r="I47" s="114">
        <f>ROUND(C47*0.74,0)</f>
        <v>9679</v>
      </c>
      <c r="J47" s="249"/>
      <c r="K47" s="247"/>
      <c r="L47" s="31">
        <f>ROUND(C47*0.77,0)</f>
        <v>10072</v>
      </c>
      <c r="M47" s="249"/>
      <c r="N47" s="247"/>
      <c r="O47" s="102">
        <f>ROUND(F47/1.18,0)</f>
        <v>7427</v>
      </c>
      <c r="P47" s="249"/>
      <c r="Q47" s="247"/>
    </row>
    <row r="48" spans="1:17" ht="46.5" customHeight="1" x14ac:dyDescent="0.4">
      <c r="A48" s="132" t="s">
        <v>73</v>
      </c>
      <c r="B48" s="194" t="s">
        <v>301</v>
      </c>
      <c r="C48" s="18"/>
      <c r="D48" s="44">
        <v>8400</v>
      </c>
      <c r="E48" s="189">
        <f>D48+D49</f>
        <v>31640</v>
      </c>
      <c r="F48" s="18"/>
      <c r="G48" s="22">
        <f>ROUND(D48*0.67,0)</f>
        <v>5628</v>
      </c>
      <c r="H48" s="247">
        <f>G48+G49</f>
        <v>21199</v>
      </c>
      <c r="I48" s="112"/>
      <c r="J48" s="114">
        <f>ROUND(D48*0.74,0)</f>
        <v>6216</v>
      </c>
      <c r="K48" s="247">
        <f>J48+J49</f>
        <v>23414</v>
      </c>
      <c r="L48" s="30"/>
      <c r="M48" s="10">
        <f>ROUND(D48*0.77,0)</f>
        <v>6468</v>
      </c>
      <c r="N48" s="247">
        <f>M48+M49</f>
        <v>24363</v>
      </c>
      <c r="O48" s="99"/>
      <c r="P48" s="102">
        <f>ROUND(G48/1.18,0)</f>
        <v>4769</v>
      </c>
      <c r="Q48" s="247">
        <f>P48+P49</f>
        <v>17965</v>
      </c>
    </row>
    <row r="49" spans="1:17" ht="46.5" customHeight="1" x14ac:dyDescent="0.4">
      <c r="A49" s="132" t="s">
        <v>287</v>
      </c>
      <c r="B49" s="194"/>
      <c r="C49" s="21">
        <v>6440</v>
      </c>
      <c r="D49" s="248">
        <v>23240</v>
      </c>
      <c r="E49" s="189"/>
      <c r="F49" s="22">
        <f>ROUND(C49*0.67,0)</f>
        <v>4315</v>
      </c>
      <c r="G49" s="249">
        <f>F49+F50</f>
        <v>15571</v>
      </c>
      <c r="H49" s="247"/>
      <c r="I49" s="114">
        <f>ROUND(C49*0.74,0)</f>
        <v>4766</v>
      </c>
      <c r="J49" s="249">
        <f>I49+I50</f>
        <v>17198</v>
      </c>
      <c r="K49" s="247"/>
      <c r="L49" s="31">
        <f>ROUND(C49*0.77,0)</f>
        <v>4959</v>
      </c>
      <c r="M49" s="249">
        <f>L49+L50</f>
        <v>17895</v>
      </c>
      <c r="N49" s="247"/>
      <c r="O49" s="102">
        <f>ROUND(F49/1.18,0)</f>
        <v>3657</v>
      </c>
      <c r="P49" s="249">
        <f>O49+O50</f>
        <v>13196</v>
      </c>
      <c r="Q49" s="247"/>
    </row>
    <row r="50" spans="1:17" ht="60" customHeight="1" x14ac:dyDescent="0.4">
      <c r="A50" s="48" t="s">
        <v>75</v>
      </c>
      <c r="B50" s="194"/>
      <c r="C50" s="18">
        <f>D49-C49</f>
        <v>16800</v>
      </c>
      <c r="D50" s="248"/>
      <c r="E50" s="189"/>
      <c r="F50" s="22">
        <f>ROUND(C50*0.67,0)</f>
        <v>11256</v>
      </c>
      <c r="G50" s="249"/>
      <c r="H50" s="247"/>
      <c r="I50" s="114">
        <f>ROUND(C50*0.74,0)</f>
        <v>12432</v>
      </c>
      <c r="J50" s="249"/>
      <c r="K50" s="247"/>
      <c r="L50" s="31">
        <f>ROUND(C50*0.77,0)</f>
        <v>12936</v>
      </c>
      <c r="M50" s="249"/>
      <c r="N50" s="247"/>
      <c r="O50" s="102">
        <f>ROUND(F50/1.18,0)</f>
        <v>9539</v>
      </c>
      <c r="P50" s="249"/>
      <c r="Q50" s="247"/>
    </row>
    <row r="51" spans="1:17" ht="60" customHeight="1" x14ac:dyDescent="0.4">
      <c r="A51" s="50" t="s">
        <v>256</v>
      </c>
      <c r="B51" s="17" t="s">
        <v>301</v>
      </c>
      <c r="C51" s="8"/>
      <c r="D51" s="256">
        <v>11040</v>
      </c>
      <c r="E51" s="256"/>
      <c r="F51" s="14"/>
      <c r="G51" s="255">
        <f>ROUND(D51*0.67,0)</f>
        <v>7397</v>
      </c>
      <c r="H51" s="255">
        <f>ROUND(E51*0.67,0)</f>
        <v>0</v>
      </c>
      <c r="I51" s="14"/>
      <c r="J51" s="255">
        <f>ROUND(D51*0.74,0)</f>
        <v>8170</v>
      </c>
      <c r="K51" s="255">
        <f>ROUND(E51*0.74,0)</f>
        <v>0</v>
      </c>
      <c r="L51" s="14"/>
      <c r="M51" s="255">
        <f>ROUND(D51*0.77,0)</f>
        <v>8501</v>
      </c>
      <c r="N51" s="255">
        <f>ROUND(E51*0.77,0)</f>
        <v>0</v>
      </c>
      <c r="O51" s="14"/>
      <c r="P51" s="255">
        <f>ROUND(G51/1.18,0)</f>
        <v>6269</v>
      </c>
      <c r="Q51" s="255">
        <f>ROUND(H51/1.18,0)</f>
        <v>0</v>
      </c>
    </row>
    <row r="52" spans="1:17" ht="37.5" customHeight="1" thickBot="1" x14ac:dyDescent="0.45">
      <c r="A52" s="13" t="s">
        <v>77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s="4" customFormat="1" ht="45" customHeight="1" x14ac:dyDescent="0.4">
      <c r="A53" s="141"/>
      <c r="B53" s="288" t="s">
        <v>285</v>
      </c>
      <c r="C53" s="143"/>
      <c r="D53" s="142"/>
      <c r="E53" s="189">
        <f>D53+D54</f>
        <v>7490</v>
      </c>
      <c r="F53" s="143"/>
      <c r="G53" s="114">
        <f>ROUND(D53*0.67,0)</f>
        <v>0</v>
      </c>
      <c r="H53" s="260">
        <f>G53+G54</f>
        <v>5019</v>
      </c>
      <c r="I53" s="143"/>
      <c r="J53" s="114">
        <f>ROUND(D53*0.74,0)</f>
        <v>0</v>
      </c>
      <c r="K53" s="260">
        <f>J53+J54</f>
        <v>5543</v>
      </c>
      <c r="L53" s="143"/>
      <c r="M53" s="10">
        <f>ROUND(D53*0.77,0)</f>
        <v>0</v>
      </c>
      <c r="N53" s="260">
        <f>M53+M54</f>
        <v>5768</v>
      </c>
      <c r="O53" s="143"/>
      <c r="P53" s="114">
        <f>ROUND(G53/1.18,0)</f>
        <v>0</v>
      </c>
      <c r="Q53" s="260">
        <f>P53+P54</f>
        <v>4253</v>
      </c>
    </row>
    <row r="54" spans="1:17" s="4" customFormat="1" ht="45" customHeight="1" x14ac:dyDescent="0.4">
      <c r="A54" s="52" t="s">
        <v>143</v>
      </c>
      <c r="B54" s="289"/>
      <c r="C54" s="142">
        <v>3450</v>
      </c>
      <c r="D54" s="248">
        <v>7490</v>
      </c>
      <c r="E54" s="189"/>
      <c r="F54" s="114">
        <f>ROUND(C54*0.67,0)</f>
        <v>2312</v>
      </c>
      <c r="G54" s="270">
        <f>F54+F55</f>
        <v>5019</v>
      </c>
      <c r="H54" s="261"/>
      <c r="I54" s="114">
        <f>ROUND(C54*0.74,0)</f>
        <v>2553</v>
      </c>
      <c r="J54" s="270">
        <f>I54+I55</f>
        <v>5543</v>
      </c>
      <c r="K54" s="261"/>
      <c r="L54" s="114">
        <f>ROUND(C54*0.77,0)</f>
        <v>2657</v>
      </c>
      <c r="M54" s="270">
        <f>L54+L55</f>
        <v>5768</v>
      </c>
      <c r="N54" s="261"/>
      <c r="O54" s="114">
        <f>ROUND(F54/1.18,0)</f>
        <v>1959</v>
      </c>
      <c r="P54" s="270">
        <f>O54+O55</f>
        <v>4253</v>
      </c>
      <c r="Q54" s="261"/>
    </row>
    <row r="55" spans="1:17" s="4" customFormat="1" ht="45" customHeight="1" thickBot="1" x14ac:dyDescent="0.45">
      <c r="A55" s="48" t="s">
        <v>284</v>
      </c>
      <c r="B55" s="290"/>
      <c r="C55" s="143">
        <f>D54-C54</f>
        <v>4040</v>
      </c>
      <c r="D55" s="248"/>
      <c r="E55" s="189"/>
      <c r="F55" s="114">
        <f>ROUND(C55*0.67,0)</f>
        <v>2707</v>
      </c>
      <c r="G55" s="271"/>
      <c r="H55" s="262"/>
      <c r="I55" s="114">
        <f>ROUND(C55*0.74,0)</f>
        <v>2990</v>
      </c>
      <c r="J55" s="271"/>
      <c r="K55" s="262"/>
      <c r="L55" s="114">
        <f>ROUND(C55*0.77,0)</f>
        <v>3111</v>
      </c>
      <c r="M55" s="271"/>
      <c r="N55" s="262"/>
      <c r="O55" s="114">
        <f>ROUND(F55/1.18,0)</f>
        <v>2294</v>
      </c>
      <c r="P55" s="271"/>
      <c r="Q55" s="262"/>
    </row>
    <row r="56" spans="1:17" s="4" customFormat="1" ht="45" customHeight="1" x14ac:dyDescent="0.4">
      <c r="A56" s="138" t="s">
        <v>237</v>
      </c>
      <c r="B56" s="194" t="s">
        <v>157</v>
      </c>
      <c r="C56" s="94"/>
      <c r="D56" s="96">
        <v>3630</v>
      </c>
      <c r="E56" s="189">
        <f>D56+D57</f>
        <v>19030</v>
      </c>
      <c r="F56" s="94"/>
      <c r="G56" s="97">
        <f>ROUND(D56*0.67,0)</f>
        <v>2432</v>
      </c>
      <c r="H56" s="260">
        <f>G56+G57</f>
        <v>12751</v>
      </c>
      <c r="I56" s="112"/>
      <c r="J56" s="114">
        <f>ROUND(D56*0.74,0)</f>
        <v>2686</v>
      </c>
      <c r="K56" s="260">
        <f>J56+J57</f>
        <v>14082</v>
      </c>
      <c r="L56" s="94"/>
      <c r="M56" s="10">
        <f>ROUND(D56*0.77,0)</f>
        <v>2795</v>
      </c>
      <c r="N56" s="260">
        <f>M56+M57</f>
        <v>14654</v>
      </c>
      <c r="O56" s="99"/>
      <c r="P56" s="102">
        <f>ROUND(G56/1.18,0)</f>
        <v>2061</v>
      </c>
      <c r="Q56" s="260">
        <f>P56+P57</f>
        <v>10806</v>
      </c>
    </row>
    <row r="57" spans="1:17" s="4" customFormat="1" ht="45" customHeight="1" x14ac:dyDescent="0.4">
      <c r="A57" s="95" t="s">
        <v>180</v>
      </c>
      <c r="B57" s="194"/>
      <c r="C57" s="96">
        <v>7650</v>
      </c>
      <c r="D57" s="248">
        <v>15400</v>
      </c>
      <c r="E57" s="189"/>
      <c r="F57" s="97">
        <f>ROUND(C57*0.67,0)</f>
        <v>5126</v>
      </c>
      <c r="G57" s="270">
        <f>F57+F58</f>
        <v>10319</v>
      </c>
      <c r="H57" s="261"/>
      <c r="I57" s="114">
        <f>ROUND(C57*0.74,0)</f>
        <v>5661</v>
      </c>
      <c r="J57" s="270">
        <f>I57+I58</f>
        <v>11396</v>
      </c>
      <c r="K57" s="261"/>
      <c r="L57" s="97">
        <f>ROUND(C57*0.77,0)</f>
        <v>5891</v>
      </c>
      <c r="M57" s="270">
        <f>L57+L58</f>
        <v>11859</v>
      </c>
      <c r="N57" s="261"/>
      <c r="O57" s="102">
        <f>ROUND(F57/1.18,0)</f>
        <v>4344</v>
      </c>
      <c r="P57" s="270">
        <f>O57+O58</f>
        <v>8745</v>
      </c>
      <c r="Q57" s="261"/>
    </row>
    <row r="58" spans="1:17" s="4" customFormat="1" ht="45" customHeight="1" x14ac:dyDescent="0.4">
      <c r="A58" s="48" t="s">
        <v>238</v>
      </c>
      <c r="B58" s="194"/>
      <c r="C58" s="94">
        <f>D57-C57</f>
        <v>7750</v>
      </c>
      <c r="D58" s="248"/>
      <c r="E58" s="189"/>
      <c r="F58" s="97">
        <f>ROUND(C58*0.67,0)</f>
        <v>5193</v>
      </c>
      <c r="G58" s="271"/>
      <c r="H58" s="262"/>
      <c r="I58" s="114">
        <f>ROUND(C58*0.74,0)</f>
        <v>5735</v>
      </c>
      <c r="J58" s="271"/>
      <c r="K58" s="262"/>
      <c r="L58" s="97">
        <f>ROUND(C58*0.77,0)</f>
        <v>5968</v>
      </c>
      <c r="M58" s="271"/>
      <c r="N58" s="262"/>
      <c r="O58" s="102">
        <f>ROUND(F58/1.18,0)</f>
        <v>4401</v>
      </c>
      <c r="P58" s="271"/>
      <c r="Q58" s="262"/>
    </row>
    <row r="59" spans="1:17" ht="37.5" customHeight="1" thickBot="1" x14ac:dyDescent="0.45">
      <c r="A59" s="13" t="s">
        <v>121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ht="54.75" customHeight="1" x14ac:dyDescent="0.4">
      <c r="A60" s="46" t="s">
        <v>122</v>
      </c>
      <c r="B60" s="291" t="s">
        <v>125</v>
      </c>
      <c r="C60" s="11"/>
      <c r="D60" s="9">
        <v>4160</v>
      </c>
      <c r="E60" s="198">
        <f>D61+D60</f>
        <v>14350</v>
      </c>
      <c r="F60" s="11"/>
      <c r="G60" s="10">
        <f>ROUND(D60*0.67,0)</f>
        <v>2787</v>
      </c>
      <c r="H60" s="257">
        <f>G60+G61</f>
        <v>9614</v>
      </c>
      <c r="I60" s="116"/>
      <c r="J60" s="10">
        <f>ROUND(D60*0.74,0)</f>
        <v>3078</v>
      </c>
      <c r="K60" s="257">
        <f>J60+J61</f>
        <v>10619</v>
      </c>
      <c r="L60" s="11"/>
      <c r="M60" s="10">
        <f>ROUND(D60*0.77,0)</f>
        <v>3203</v>
      </c>
      <c r="N60" s="257">
        <f>M60+M61</f>
        <v>11049</v>
      </c>
      <c r="O60" s="100"/>
      <c r="P60" s="10">
        <f>ROUND(G60/1.18,0)</f>
        <v>2362</v>
      </c>
      <c r="Q60" s="257">
        <f>P60+P61</f>
        <v>8148</v>
      </c>
    </row>
    <row r="61" spans="1:17" ht="54.75" customHeight="1" x14ac:dyDescent="0.4">
      <c r="A61" s="46" t="s">
        <v>86</v>
      </c>
      <c r="B61" s="292"/>
      <c r="C61" s="39">
        <v>4200</v>
      </c>
      <c r="D61" s="248">
        <v>10190</v>
      </c>
      <c r="E61" s="199"/>
      <c r="F61" s="37">
        <f>ROUND(C61*0.67,0)</f>
        <v>2814</v>
      </c>
      <c r="G61" s="249">
        <f>F61+F62</f>
        <v>6827</v>
      </c>
      <c r="H61" s="247"/>
      <c r="I61" s="114">
        <f>ROUND(C61*0.74,0)</f>
        <v>3108</v>
      </c>
      <c r="J61" s="249">
        <f>I61+I62</f>
        <v>7541</v>
      </c>
      <c r="K61" s="247"/>
      <c r="L61" s="37">
        <f>ROUND(C61*0.77,0)</f>
        <v>3234</v>
      </c>
      <c r="M61" s="249">
        <f>L61+L62</f>
        <v>7846</v>
      </c>
      <c r="N61" s="247"/>
      <c r="O61" s="102">
        <f>ROUND(F61/1.18,0)</f>
        <v>2385</v>
      </c>
      <c r="P61" s="249">
        <f>O61+O62</f>
        <v>5786</v>
      </c>
      <c r="Q61" s="247"/>
    </row>
    <row r="62" spans="1:17" ht="54.75" customHeight="1" thickBot="1" x14ac:dyDescent="0.45">
      <c r="A62" s="47" t="s">
        <v>123</v>
      </c>
      <c r="B62" s="293"/>
      <c r="C62" s="12">
        <f>D61-C61</f>
        <v>5990</v>
      </c>
      <c r="D62" s="283"/>
      <c r="E62" s="200"/>
      <c r="F62" s="37">
        <f>ROUND(C62*0.67,0)</f>
        <v>4013</v>
      </c>
      <c r="G62" s="259"/>
      <c r="H62" s="258"/>
      <c r="I62" s="114">
        <f>ROUND(C62*0.74,0)</f>
        <v>4433</v>
      </c>
      <c r="J62" s="259"/>
      <c r="K62" s="258"/>
      <c r="L62" s="37">
        <f>ROUND(C62*0.77,0)</f>
        <v>4612</v>
      </c>
      <c r="M62" s="259"/>
      <c r="N62" s="258"/>
      <c r="O62" s="102">
        <f>ROUND(F62/1.18,0)</f>
        <v>3401</v>
      </c>
      <c r="P62" s="259"/>
      <c r="Q62" s="258"/>
    </row>
    <row r="63" spans="1:17" ht="54.75" customHeight="1" x14ac:dyDescent="0.4">
      <c r="A63" s="45" t="s">
        <v>122</v>
      </c>
      <c r="B63" s="291" t="s">
        <v>126</v>
      </c>
      <c r="C63" s="11"/>
      <c r="D63" s="9">
        <v>4160</v>
      </c>
      <c r="E63" s="198">
        <f>D64+D63</f>
        <v>14680</v>
      </c>
      <c r="F63" s="11"/>
      <c r="G63" s="10">
        <f>ROUND(D63*0.67,0)</f>
        <v>2787</v>
      </c>
      <c r="H63" s="257">
        <f>G63+G64</f>
        <v>9835</v>
      </c>
      <c r="I63" s="116"/>
      <c r="J63" s="10">
        <f>ROUND(D63*0.74,0)</f>
        <v>3078</v>
      </c>
      <c r="K63" s="257">
        <f>J63+J64</f>
        <v>10863</v>
      </c>
      <c r="L63" s="11"/>
      <c r="M63" s="10">
        <f>ROUND(D63*0.77,0)</f>
        <v>3203</v>
      </c>
      <c r="N63" s="257">
        <f>M63+M64</f>
        <v>11303</v>
      </c>
      <c r="O63" s="100"/>
      <c r="P63" s="10">
        <f>ROUND(G63/1.18,0)</f>
        <v>2362</v>
      </c>
      <c r="Q63" s="257">
        <f>P63+P64</f>
        <v>8334</v>
      </c>
    </row>
    <row r="64" spans="1:17" ht="54.75" customHeight="1" x14ac:dyDescent="0.4">
      <c r="A64" s="45" t="s">
        <v>11</v>
      </c>
      <c r="B64" s="292"/>
      <c r="C64" s="39">
        <v>2500</v>
      </c>
      <c r="D64" s="248">
        <v>10520</v>
      </c>
      <c r="E64" s="199"/>
      <c r="F64" s="37">
        <f>ROUND(C64*0.67,0)</f>
        <v>1675</v>
      </c>
      <c r="G64" s="249">
        <f>F64+F65</f>
        <v>7048</v>
      </c>
      <c r="H64" s="247"/>
      <c r="I64" s="114">
        <f>ROUND(C64*0.74,0)</f>
        <v>1850</v>
      </c>
      <c r="J64" s="249">
        <f>I64+I65</f>
        <v>7785</v>
      </c>
      <c r="K64" s="247"/>
      <c r="L64" s="37">
        <f>ROUND(C64*0.77,0)</f>
        <v>1925</v>
      </c>
      <c r="M64" s="249">
        <f>L64+L65</f>
        <v>8100</v>
      </c>
      <c r="N64" s="247"/>
      <c r="O64" s="102">
        <f>ROUND(F64/1.18,0)</f>
        <v>1419</v>
      </c>
      <c r="P64" s="249">
        <f>O64+O65</f>
        <v>5972</v>
      </c>
      <c r="Q64" s="247"/>
    </row>
    <row r="65" spans="1:17" ht="54.75" customHeight="1" thickBot="1" x14ac:dyDescent="0.45">
      <c r="A65" s="48" t="s">
        <v>124</v>
      </c>
      <c r="B65" s="293"/>
      <c r="C65" s="12">
        <f>D64-C64</f>
        <v>8020</v>
      </c>
      <c r="D65" s="283"/>
      <c r="E65" s="200"/>
      <c r="F65" s="38">
        <f>ROUND(C65*0.67,0)</f>
        <v>5373</v>
      </c>
      <c r="G65" s="259"/>
      <c r="H65" s="258"/>
      <c r="I65" s="115">
        <f>ROUND(C65*0.74,0)</f>
        <v>5935</v>
      </c>
      <c r="J65" s="259"/>
      <c r="K65" s="258"/>
      <c r="L65" s="37">
        <f>ROUND(C65*0.77,0)</f>
        <v>6175</v>
      </c>
      <c r="M65" s="259"/>
      <c r="N65" s="258"/>
      <c r="O65" s="103">
        <f>ROUND(F65/1.18,0)</f>
        <v>4553</v>
      </c>
      <c r="P65" s="259"/>
      <c r="Q65" s="258"/>
    </row>
    <row r="66" spans="1:17" ht="78.75" customHeight="1" x14ac:dyDescent="0.4">
      <c r="A66" s="51" t="s">
        <v>257</v>
      </c>
      <c r="B66" s="17" t="s">
        <v>125</v>
      </c>
      <c r="C66" s="8"/>
      <c r="D66" s="256">
        <v>12530</v>
      </c>
      <c r="E66" s="256"/>
      <c r="F66" s="14"/>
      <c r="G66" s="255">
        <f>ROUND(D66*0.67,0)</f>
        <v>8395</v>
      </c>
      <c r="H66" s="255">
        <f>ROUND(E66*0.67,0)</f>
        <v>0</v>
      </c>
      <c r="I66" s="14"/>
      <c r="J66" s="255">
        <f>ROUND(D66*0.74,0)</f>
        <v>9272</v>
      </c>
      <c r="K66" s="255">
        <f>ROUND(E66*0.74,0)</f>
        <v>0</v>
      </c>
      <c r="L66" s="14"/>
      <c r="M66" s="255">
        <f>ROUND(D66*0.77,0)</f>
        <v>9648</v>
      </c>
      <c r="N66" s="255">
        <f>ROUND(E66*0.77,0)</f>
        <v>0</v>
      </c>
      <c r="O66" s="14"/>
      <c r="P66" s="255">
        <f>ROUND(G66/1.18,0)</f>
        <v>7114</v>
      </c>
      <c r="Q66" s="255">
        <f>ROUND(H66/1.18,0)</f>
        <v>0</v>
      </c>
    </row>
    <row r="67" spans="1:17" ht="37.5" customHeight="1" thickBot="1" x14ac:dyDescent="0.45">
      <c r="A67" s="26" t="s">
        <v>6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</row>
    <row r="68" spans="1:17" ht="54" customHeight="1" x14ac:dyDescent="0.4">
      <c r="A68" s="52" t="s">
        <v>49</v>
      </c>
      <c r="B68" s="267" t="s">
        <v>50</v>
      </c>
      <c r="C68" s="23"/>
      <c r="D68" s="44">
        <v>7350</v>
      </c>
      <c r="E68" s="189">
        <f>D68+D69</f>
        <v>20910</v>
      </c>
      <c r="F68" s="23"/>
      <c r="G68" s="24">
        <f>ROUND(D68*0.67,0)</f>
        <v>4925</v>
      </c>
      <c r="H68" s="247">
        <f>G68+G69</f>
        <v>14010</v>
      </c>
      <c r="I68" s="112"/>
      <c r="J68" s="114">
        <f>ROUND(D68*0.74,0)</f>
        <v>5439</v>
      </c>
      <c r="K68" s="247">
        <f>J68+J69</f>
        <v>15473</v>
      </c>
      <c r="L68" s="30"/>
      <c r="M68" s="10">
        <f>ROUND(D68*0.77,0)</f>
        <v>5660</v>
      </c>
      <c r="N68" s="247">
        <f>M68+M69</f>
        <v>16101</v>
      </c>
      <c r="O68" s="99"/>
      <c r="P68" s="102">
        <f>ROUND(G68/1.18,0)</f>
        <v>4174</v>
      </c>
      <c r="Q68" s="247">
        <f>P68+P69</f>
        <v>11873</v>
      </c>
    </row>
    <row r="69" spans="1:17" ht="54" customHeight="1" x14ac:dyDescent="0.4">
      <c r="A69" s="52" t="s">
        <v>88</v>
      </c>
      <c r="B69" s="267"/>
      <c r="C69" s="25">
        <v>2860</v>
      </c>
      <c r="D69" s="248">
        <v>13560</v>
      </c>
      <c r="E69" s="189"/>
      <c r="F69" s="24">
        <f>ROUND(C69*0.67,0)</f>
        <v>1916</v>
      </c>
      <c r="G69" s="249">
        <f>F69+F70</f>
        <v>9085</v>
      </c>
      <c r="H69" s="247"/>
      <c r="I69" s="114">
        <f>ROUND(C69*0.74,0)</f>
        <v>2116</v>
      </c>
      <c r="J69" s="249">
        <f>I69+I70</f>
        <v>10034</v>
      </c>
      <c r="K69" s="247"/>
      <c r="L69" s="31">
        <f>ROUND(C69*0.77,0)</f>
        <v>2202</v>
      </c>
      <c r="M69" s="249">
        <f>L69+L70</f>
        <v>10441</v>
      </c>
      <c r="N69" s="247"/>
      <c r="O69" s="102">
        <f>ROUND(F69/1.18,0)</f>
        <v>1624</v>
      </c>
      <c r="P69" s="249">
        <f>O69+O70</f>
        <v>7699</v>
      </c>
      <c r="Q69" s="247"/>
    </row>
    <row r="70" spans="1:17" ht="63.75" customHeight="1" thickBot="1" x14ac:dyDescent="0.45">
      <c r="A70" s="54" t="s">
        <v>133</v>
      </c>
      <c r="B70" s="267"/>
      <c r="C70" s="23">
        <f>D69-C69</f>
        <v>10700</v>
      </c>
      <c r="D70" s="248"/>
      <c r="E70" s="189"/>
      <c r="F70" s="24">
        <f>ROUND(C70*0.67,0)</f>
        <v>7169</v>
      </c>
      <c r="G70" s="249"/>
      <c r="H70" s="247"/>
      <c r="I70" s="114">
        <f>ROUND(C70*0.74,0)</f>
        <v>7918</v>
      </c>
      <c r="J70" s="249"/>
      <c r="K70" s="247"/>
      <c r="L70" s="31">
        <f>ROUND(C70*0.77,0)</f>
        <v>8239</v>
      </c>
      <c r="M70" s="249"/>
      <c r="N70" s="247"/>
      <c r="O70" s="102">
        <f>ROUND(F70/1.18,0)</f>
        <v>6075</v>
      </c>
      <c r="P70" s="249"/>
      <c r="Q70" s="247"/>
    </row>
    <row r="71" spans="1:17" ht="54" customHeight="1" x14ac:dyDescent="0.4">
      <c r="A71" s="52" t="s">
        <v>142</v>
      </c>
      <c r="B71" s="267" t="s">
        <v>50</v>
      </c>
      <c r="C71" s="60"/>
      <c r="D71" s="61">
        <v>8200</v>
      </c>
      <c r="E71" s="189">
        <f>D71+D72</f>
        <v>25530</v>
      </c>
      <c r="F71" s="60"/>
      <c r="G71" s="62">
        <f>ROUND(D71*0.67,0)</f>
        <v>5494</v>
      </c>
      <c r="H71" s="247">
        <f>G71+G72</f>
        <v>17105</v>
      </c>
      <c r="I71" s="112"/>
      <c r="J71" s="114">
        <f>ROUND(D71*0.74,0)</f>
        <v>6068</v>
      </c>
      <c r="K71" s="247">
        <f>J71+J72</f>
        <v>18893</v>
      </c>
      <c r="L71" s="60"/>
      <c r="M71" s="10">
        <f>ROUND(D71*0.77,0)</f>
        <v>6314</v>
      </c>
      <c r="N71" s="247">
        <f>M71+M72</f>
        <v>19658</v>
      </c>
      <c r="O71" s="99"/>
      <c r="P71" s="102">
        <f>ROUND(G71/1.18,0)</f>
        <v>4656</v>
      </c>
      <c r="Q71" s="247">
        <f>P71+P72</f>
        <v>14496</v>
      </c>
    </row>
    <row r="72" spans="1:17" ht="54" customHeight="1" x14ac:dyDescent="0.4">
      <c r="A72" s="52" t="s">
        <v>143</v>
      </c>
      <c r="B72" s="267"/>
      <c r="C72" s="61">
        <v>3790</v>
      </c>
      <c r="D72" s="248">
        <v>17330</v>
      </c>
      <c r="E72" s="189"/>
      <c r="F72" s="62">
        <f>ROUND(C72*0.67,0)</f>
        <v>2539</v>
      </c>
      <c r="G72" s="249">
        <f>F72+F73</f>
        <v>11611</v>
      </c>
      <c r="H72" s="247"/>
      <c r="I72" s="114">
        <f>ROUND(C72*0.74,0)</f>
        <v>2805</v>
      </c>
      <c r="J72" s="249">
        <f>I72+I73</f>
        <v>12825</v>
      </c>
      <c r="K72" s="247"/>
      <c r="L72" s="62">
        <f>ROUND(C72*0.77,0)</f>
        <v>2918</v>
      </c>
      <c r="M72" s="249">
        <f>L72+L73</f>
        <v>13344</v>
      </c>
      <c r="N72" s="247"/>
      <c r="O72" s="102">
        <f>ROUND(F72/1.18,0)</f>
        <v>2152</v>
      </c>
      <c r="P72" s="249">
        <f>O72+O73</f>
        <v>9840</v>
      </c>
      <c r="Q72" s="247"/>
    </row>
    <row r="73" spans="1:17" ht="63.75" customHeight="1" x14ac:dyDescent="0.4">
      <c r="A73" s="54" t="s">
        <v>144</v>
      </c>
      <c r="B73" s="267"/>
      <c r="C73" s="60">
        <f>D72-C72</f>
        <v>13540</v>
      </c>
      <c r="D73" s="248"/>
      <c r="E73" s="189"/>
      <c r="F73" s="62">
        <f>ROUND(C73*0.67,0)</f>
        <v>9072</v>
      </c>
      <c r="G73" s="249"/>
      <c r="H73" s="247"/>
      <c r="I73" s="114">
        <f>ROUND(C73*0.74,0)</f>
        <v>10020</v>
      </c>
      <c r="J73" s="249"/>
      <c r="K73" s="247"/>
      <c r="L73" s="62">
        <f>ROUND(C73*0.77,0)</f>
        <v>10426</v>
      </c>
      <c r="M73" s="249"/>
      <c r="N73" s="247"/>
      <c r="O73" s="102">
        <f>ROUND(F73/1.18,0)</f>
        <v>7688</v>
      </c>
      <c r="P73" s="249"/>
      <c r="Q73" s="247"/>
    </row>
    <row r="74" spans="1:17" ht="92.25" customHeight="1" x14ac:dyDescent="0.4">
      <c r="A74" s="53" t="s">
        <v>87</v>
      </c>
      <c r="B74" s="29" t="s">
        <v>50</v>
      </c>
      <c r="C74" s="14"/>
      <c r="D74" s="256">
        <v>16280</v>
      </c>
      <c r="E74" s="256"/>
      <c r="F74" s="14"/>
      <c r="G74" s="255">
        <f>ROUND(D74*0.67,0)</f>
        <v>10908</v>
      </c>
      <c r="H74" s="255">
        <f>ROUND(E74*0.67,0)</f>
        <v>0</v>
      </c>
      <c r="I74" s="14"/>
      <c r="J74" s="255">
        <f>ROUND(D74*0.74,0)</f>
        <v>12047</v>
      </c>
      <c r="K74" s="255">
        <f>ROUND(E74*0.74,0)</f>
        <v>0</v>
      </c>
      <c r="L74" s="14"/>
      <c r="M74" s="255">
        <f>ROUND(D74*0.77,0)</f>
        <v>12536</v>
      </c>
      <c r="N74" s="255">
        <f>ROUND(E74*0.77,0)</f>
        <v>0</v>
      </c>
      <c r="O74" s="14"/>
      <c r="P74" s="255">
        <f>ROUND(G74/1.18,0)</f>
        <v>9244</v>
      </c>
      <c r="Q74" s="255">
        <f>ROUND(H74/1.18,0)</f>
        <v>0</v>
      </c>
    </row>
    <row r="75" spans="1:17" ht="37.5" customHeight="1" thickBot="1" x14ac:dyDescent="0.45">
      <c r="A75" s="13" t="s">
        <v>5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ht="39.950000000000003" customHeight="1" x14ac:dyDescent="0.4">
      <c r="A76" s="147" t="s">
        <v>179</v>
      </c>
      <c r="B76" s="292" t="s">
        <v>97</v>
      </c>
      <c r="C76" s="78"/>
      <c r="D76" s="79">
        <v>11350</v>
      </c>
      <c r="E76" s="244">
        <f>D76+D77</f>
        <v>38160</v>
      </c>
      <c r="F76" s="78"/>
      <c r="G76" s="80">
        <f>ROUND(D76*0.67,0)</f>
        <v>7605</v>
      </c>
      <c r="H76" s="247">
        <f>G76+G77</f>
        <v>25567</v>
      </c>
      <c r="I76" s="112"/>
      <c r="J76" s="114">
        <f>ROUND(D76*0.74,0)</f>
        <v>8399</v>
      </c>
      <c r="K76" s="247">
        <f>J76+J77</f>
        <v>28239</v>
      </c>
      <c r="L76" s="78"/>
      <c r="M76" s="10">
        <f>ROUND(D76*0.77,0)</f>
        <v>8740</v>
      </c>
      <c r="N76" s="247">
        <f>M76+M77</f>
        <v>29383</v>
      </c>
      <c r="O76" s="99"/>
      <c r="P76" s="102">
        <f>ROUND(G76/1.18,0)</f>
        <v>6445</v>
      </c>
      <c r="Q76" s="247">
        <f>P76+P77</f>
        <v>21668</v>
      </c>
    </row>
    <row r="77" spans="1:17" ht="39.950000000000003" customHeight="1" x14ac:dyDescent="0.4">
      <c r="A77" s="147" t="s">
        <v>180</v>
      </c>
      <c r="B77" s="292"/>
      <c r="C77" s="79">
        <v>8420</v>
      </c>
      <c r="D77" s="248">
        <v>26810</v>
      </c>
      <c r="E77" s="244"/>
      <c r="F77" s="80">
        <f>ROUND(C77*0.67,0)</f>
        <v>5641</v>
      </c>
      <c r="G77" s="249">
        <f>F77+F78</f>
        <v>17962</v>
      </c>
      <c r="H77" s="247"/>
      <c r="I77" s="114">
        <f>ROUND(C77*0.74,0)</f>
        <v>6231</v>
      </c>
      <c r="J77" s="249">
        <f>I77+I78</f>
        <v>19840</v>
      </c>
      <c r="K77" s="247"/>
      <c r="L77" s="80">
        <f>ROUND(C77*0.77,0)</f>
        <v>6483</v>
      </c>
      <c r="M77" s="249">
        <f>L77+L78</f>
        <v>20643</v>
      </c>
      <c r="N77" s="247"/>
      <c r="O77" s="102">
        <f>ROUND(F77/1.18,0)</f>
        <v>4781</v>
      </c>
      <c r="P77" s="249">
        <f>O77+O78</f>
        <v>15223</v>
      </c>
      <c r="Q77" s="247"/>
    </row>
    <row r="78" spans="1:17" ht="39.950000000000003" customHeight="1" x14ac:dyDescent="0.4">
      <c r="A78" s="48" t="s">
        <v>181</v>
      </c>
      <c r="B78" s="292"/>
      <c r="C78" s="78">
        <f>D77-C77</f>
        <v>18390</v>
      </c>
      <c r="D78" s="248"/>
      <c r="E78" s="244"/>
      <c r="F78" s="80">
        <f>ROUND(C78*0.67,0)</f>
        <v>12321</v>
      </c>
      <c r="G78" s="249"/>
      <c r="H78" s="247"/>
      <c r="I78" s="114">
        <f>ROUND(C78*0.74,0)</f>
        <v>13609</v>
      </c>
      <c r="J78" s="249"/>
      <c r="K78" s="247"/>
      <c r="L78" s="80">
        <f>ROUND(C78*0.77,0)</f>
        <v>14160</v>
      </c>
      <c r="M78" s="249"/>
      <c r="N78" s="247"/>
      <c r="O78" s="102">
        <f>ROUND(F78/1.18,0)</f>
        <v>10442</v>
      </c>
      <c r="P78" s="249"/>
      <c r="Q78" s="247"/>
    </row>
    <row r="79" spans="1:17" ht="37.5" customHeight="1" x14ac:dyDescent="0.4">
      <c r="A79" s="42" t="s">
        <v>4</v>
      </c>
      <c r="B79" s="43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1:17" ht="39.950000000000003" customHeight="1" x14ac:dyDescent="0.4">
      <c r="A80" s="46" t="s">
        <v>35</v>
      </c>
      <c r="B80" s="268" t="s">
        <v>95</v>
      </c>
      <c r="C80" s="153">
        <f>D80-C81</f>
        <v>6490</v>
      </c>
      <c r="D80" s="269">
        <v>9210</v>
      </c>
      <c r="E80" s="244">
        <f>SUM(D80:D83)</f>
        <v>21680</v>
      </c>
      <c r="F80" s="114">
        <f t="shared" ref="F80:F83" si="4">ROUND(C80*0.67,0)</f>
        <v>4348</v>
      </c>
      <c r="G80" s="249">
        <f>F80+F81</f>
        <v>6170</v>
      </c>
      <c r="H80" s="247">
        <f>G80+G82</f>
        <v>14525</v>
      </c>
      <c r="I80" s="114">
        <f t="shared" ref="I80:I83" si="5">ROUND(C80*0.74,0)</f>
        <v>4803</v>
      </c>
      <c r="J80" s="249">
        <f>I80+I81</f>
        <v>6816</v>
      </c>
      <c r="K80" s="247">
        <f>J80+J82</f>
        <v>16044</v>
      </c>
      <c r="L80" s="114">
        <f t="shared" ref="L80:L83" si="6">ROUND(C80*0.77,0)</f>
        <v>4997</v>
      </c>
      <c r="M80" s="249">
        <f>L80+L81</f>
        <v>7091</v>
      </c>
      <c r="N80" s="247">
        <f>M80+M82</f>
        <v>16693</v>
      </c>
      <c r="O80" s="114">
        <f t="shared" ref="O80:O83" si="7">ROUND(F80/1.18,0)</f>
        <v>3685</v>
      </c>
      <c r="P80" s="249">
        <f>O80+O81</f>
        <v>5229</v>
      </c>
      <c r="Q80" s="247">
        <f>P80+P82</f>
        <v>12309</v>
      </c>
    </row>
    <row r="81" spans="1:17" ht="39.950000000000003" customHeight="1" x14ac:dyDescent="0.4">
      <c r="A81" s="46" t="s">
        <v>36</v>
      </c>
      <c r="B81" s="268"/>
      <c r="C81" s="154">
        <v>2720</v>
      </c>
      <c r="D81" s="269"/>
      <c r="E81" s="244"/>
      <c r="F81" s="114">
        <f t="shared" si="4"/>
        <v>1822</v>
      </c>
      <c r="G81" s="249"/>
      <c r="H81" s="247"/>
      <c r="I81" s="114">
        <f t="shared" si="5"/>
        <v>2013</v>
      </c>
      <c r="J81" s="249"/>
      <c r="K81" s="247"/>
      <c r="L81" s="114">
        <f t="shared" si="6"/>
        <v>2094</v>
      </c>
      <c r="M81" s="249"/>
      <c r="N81" s="247"/>
      <c r="O81" s="114">
        <f t="shared" si="7"/>
        <v>1544</v>
      </c>
      <c r="P81" s="249"/>
      <c r="Q81" s="247"/>
    </row>
    <row r="82" spans="1:17" ht="39.950000000000003" customHeight="1" x14ac:dyDescent="0.4">
      <c r="A82" s="46" t="s">
        <v>40</v>
      </c>
      <c r="B82" s="268"/>
      <c r="C82" s="154">
        <v>5390</v>
      </c>
      <c r="D82" s="248">
        <v>12470</v>
      </c>
      <c r="E82" s="244"/>
      <c r="F82" s="114">
        <f t="shared" si="4"/>
        <v>3611</v>
      </c>
      <c r="G82" s="249">
        <f>F82+F83</f>
        <v>8355</v>
      </c>
      <c r="H82" s="247"/>
      <c r="I82" s="114">
        <f t="shared" si="5"/>
        <v>3989</v>
      </c>
      <c r="J82" s="249">
        <f>I82+I83</f>
        <v>9228</v>
      </c>
      <c r="K82" s="247"/>
      <c r="L82" s="114">
        <f t="shared" si="6"/>
        <v>4150</v>
      </c>
      <c r="M82" s="249">
        <f>L82+L83</f>
        <v>9602</v>
      </c>
      <c r="N82" s="247"/>
      <c r="O82" s="114">
        <f t="shared" si="7"/>
        <v>3060</v>
      </c>
      <c r="P82" s="249">
        <f>O82+O83</f>
        <v>7080</v>
      </c>
      <c r="Q82" s="247"/>
    </row>
    <row r="83" spans="1:17" ht="63.75" customHeight="1" x14ac:dyDescent="0.4">
      <c r="A83" s="47" t="s">
        <v>37</v>
      </c>
      <c r="B83" s="268"/>
      <c r="C83" s="153">
        <f>D82-C82</f>
        <v>7080</v>
      </c>
      <c r="D83" s="248"/>
      <c r="E83" s="244" t="e">
        <f>D83+[1]архив!#REF!</f>
        <v>#REF!</v>
      </c>
      <c r="F83" s="114">
        <f t="shared" si="4"/>
        <v>4744</v>
      </c>
      <c r="G83" s="249"/>
      <c r="H83" s="247"/>
      <c r="I83" s="114">
        <f t="shared" si="5"/>
        <v>5239</v>
      </c>
      <c r="J83" s="249"/>
      <c r="K83" s="247"/>
      <c r="L83" s="114">
        <f t="shared" si="6"/>
        <v>5452</v>
      </c>
      <c r="M83" s="249"/>
      <c r="N83" s="247"/>
      <c r="O83" s="114">
        <f t="shared" si="7"/>
        <v>4020</v>
      </c>
      <c r="P83" s="249"/>
      <c r="Q83" s="247"/>
    </row>
    <row r="84" spans="1:17" ht="39.950000000000003" customHeight="1" x14ac:dyDescent="0.4">
      <c r="A84" s="138" t="s">
        <v>38</v>
      </c>
      <c r="B84" s="196" t="s">
        <v>99</v>
      </c>
      <c r="C84" s="18">
        <f>D84-C85</f>
        <v>5745</v>
      </c>
      <c r="D84" s="269">
        <v>8670</v>
      </c>
      <c r="E84" s="244">
        <f>SUM(D84:D87)</f>
        <v>21850</v>
      </c>
      <c r="F84" s="22">
        <f>ROUND(C84*0.67,0)</f>
        <v>3849</v>
      </c>
      <c r="G84" s="249">
        <f>F84+F85</f>
        <v>5809</v>
      </c>
      <c r="H84" s="247">
        <f>G84+G86</f>
        <v>14640</v>
      </c>
      <c r="I84" s="114">
        <f>ROUND(C84*0.74,0)</f>
        <v>4251</v>
      </c>
      <c r="J84" s="249">
        <f>I84+I85</f>
        <v>6416</v>
      </c>
      <c r="K84" s="247">
        <f>J84+J86</f>
        <v>16169</v>
      </c>
      <c r="L84" s="31">
        <f>ROUND(C84*0.77,0)</f>
        <v>4424</v>
      </c>
      <c r="M84" s="249">
        <f>L84+L85</f>
        <v>6676</v>
      </c>
      <c r="N84" s="247">
        <f>M84+M86</f>
        <v>16825</v>
      </c>
      <c r="O84" s="102">
        <f>ROUND(F84/1.18,0)</f>
        <v>3262</v>
      </c>
      <c r="P84" s="249">
        <f>O84+O85</f>
        <v>4923</v>
      </c>
      <c r="Q84" s="247">
        <f>P84+P86</f>
        <v>12406</v>
      </c>
    </row>
    <row r="85" spans="1:17" ht="39.950000000000003" customHeight="1" x14ac:dyDescent="0.4">
      <c r="A85" s="45" t="s">
        <v>39</v>
      </c>
      <c r="B85" s="196"/>
      <c r="C85" s="21">
        <v>2925</v>
      </c>
      <c r="D85" s="269"/>
      <c r="E85" s="244"/>
      <c r="F85" s="22">
        <f>ROUND(C85*0.67,0)</f>
        <v>1960</v>
      </c>
      <c r="G85" s="249"/>
      <c r="H85" s="247"/>
      <c r="I85" s="114">
        <f>ROUND(C85*0.74,0)</f>
        <v>2165</v>
      </c>
      <c r="J85" s="249"/>
      <c r="K85" s="247"/>
      <c r="L85" s="31">
        <f>ROUND(C85*0.77,0)</f>
        <v>2252</v>
      </c>
      <c r="M85" s="249"/>
      <c r="N85" s="247"/>
      <c r="O85" s="102">
        <f>ROUND(F85/1.18,0)</f>
        <v>1661</v>
      </c>
      <c r="P85" s="249"/>
      <c r="Q85" s="247"/>
    </row>
    <row r="86" spans="1:17" ht="39.950000000000003" customHeight="1" x14ac:dyDescent="0.4">
      <c r="A86" s="45" t="s">
        <v>41</v>
      </c>
      <c r="B86" s="196"/>
      <c r="C86" s="21">
        <v>5700</v>
      </c>
      <c r="D86" s="248">
        <v>13180</v>
      </c>
      <c r="E86" s="244"/>
      <c r="F86" s="22">
        <f>ROUND(C86*0.67,0)</f>
        <v>3819</v>
      </c>
      <c r="G86" s="249">
        <f>F86+F87</f>
        <v>8831</v>
      </c>
      <c r="H86" s="247"/>
      <c r="I86" s="114">
        <f>ROUND(C86*0.74,0)</f>
        <v>4218</v>
      </c>
      <c r="J86" s="249">
        <f>I86+I87</f>
        <v>9753</v>
      </c>
      <c r="K86" s="247"/>
      <c r="L86" s="31">
        <f>ROUND(C86*0.77,0)</f>
        <v>4389</v>
      </c>
      <c r="M86" s="249">
        <f>L86+L87</f>
        <v>10149</v>
      </c>
      <c r="N86" s="247"/>
      <c r="O86" s="102">
        <f>ROUND(F86/1.18,0)</f>
        <v>3236</v>
      </c>
      <c r="P86" s="249">
        <f>O86+O87</f>
        <v>7483</v>
      </c>
      <c r="Q86" s="247"/>
    </row>
    <row r="87" spans="1:17" ht="62.25" customHeight="1" x14ac:dyDescent="0.4">
      <c r="A87" s="48" t="s">
        <v>42</v>
      </c>
      <c r="B87" s="196"/>
      <c r="C87" s="18">
        <f>D86-C86</f>
        <v>7480</v>
      </c>
      <c r="D87" s="248"/>
      <c r="E87" s="244">
        <f>D87+'Прайс общий  '!D93</f>
        <v>10360</v>
      </c>
      <c r="F87" s="22">
        <f>ROUND(C87*0.67,0)</f>
        <v>5012</v>
      </c>
      <c r="G87" s="249"/>
      <c r="H87" s="247"/>
      <c r="I87" s="114">
        <f>ROUND(C87*0.74,0)</f>
        <v>5535</v>
      </c>
      <c r="J87" s="249"/>
      <c r="K87" s="247"/>
      <c r="L87" s="31">
        <f>ROUND(C87*0.77,0)</f>
        <v>5760</v>
      </c>
      <c r="M87" s="249"/>
      <c r="N87" s="247"/>
      <c r="O87" s="102">
        <f>ROUND(F87/1.18,0)</f>
        <v>4247</v>
      </c>
      <c r="P87" s="249"/>
      <c r="Q87" s="247"/>
    </row>
    <row r="88" spans="1:17" ht="37.5" customHeight="1" x14ac:dyDescent="0.4">
      <c r="A88" s="28" t="s">
        <v>105</v>
      </c>
      <c r="B88" s="32"/>
      <c r="C88" s="33"/>
      <c r="D88" s="34"/>
      <c r="E88" s="35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</row>
    <row r="89" spans="1:17" ht="65.25" customHeight="1" x14ac:dyDescent="0.4">
      <c r="A89" s="49" t="s">
        <v>104</v>
      </c>
      <c r="B89" s="220" t="s">
        <v>220</v>
      </c>
      <c r="C89" s="14"/>
      <c r="D89" s="269">
        <v>7800</v>
      </c>
      <c r="E89" s="269"/>
      <c r="F89" s="14"/>
      <c r="G89" s="255">
        <f t="shared" ref="G89:H93" si="8">ROUND(D89*0.67,0)</f>
        <v>5226</v>
      </c>
      <c r="H89" s="255">
        <f t="shared" si="8"/>
        <v>0</v>
      </c>
      <c r="I89" s="14"/>
      <c r="J89" s="255">
        <f t="shared" ref="J89:K93" si="9">ROUND(D89*0.74,0)</f>
        <v>5772</v>
      </c>
      <c r="K89" s="255">
        <f t="shared" si="9"/>
        <v>0</v>
      </c>
      <c r="L89" s="14"/>
      <c r="M89" s="255">
        <f t="shared" ref="M89:N93" si="10">ROUND(D89*0.77,0)</f>
        <v>6006</v>
      </c>
      <c r="N89" s="255">
        <f t="shared" si="10"/>
        <v>0</v>
      </c>
      <c r="O89" s="14"/>
      <c r="P89" s="255">
        <f t="shared" ref="P89:Q93" si="11">ROUND(G89/1.18,0)</f>
        <v>4429</v>
      </c>
      <c r="Q89" s="255">
        <f t="shared" si="11"/>
        <v>0</v>
      </c>
    </row>
    <row r="90" spans="1:17" ht="66" customHeight="1" x14ac:dyDescent="0.4">
      <c r="A90" s="49" t="s">
        <v>100</v>
      </c>
      <c r="B90" s="221"/>
      <c r="C90" s="14"/>
      <c r="D90" s="269">
        <v>2760</v>
      </c>
      <c r="E90" s="269"/>
      <c r="F90" s="14"/>
      <c r="G90" s="255">
        <f t="shared" si="8"/>
        <v>1849</v>
      </c>
      <c r="H90" s="255">
        <f t="shared" si="8"/>
        <v>0</v>
      </c>
      <c r="I90" s="14"/>
      <c r="J90" s="255">
        <f t="shared" si="9"/>
        <v>2042</v>
      </c>
      <c r="K90" s="255">
        <f t="shared" si="9"/>
        <v>0</v>
      </c>
      <c r="L90" s="14"/>
      <c r="M90" s="255">
        <f t="shared" si="10"/>
        <v>2125</v>
      </c>
      <c r="N90" s="255">
        <f t="shared" si="10"/>
        <v>0</v>
      </c>
      <c r="O90" s="14"/>
      <c r="P90" s="255">
        <f t="shared" si="11"/>
        <v>1567</v>
      </c>
      <c r="Q90" s="255">
        <f t="shared" si="11"/>
        <v>0</v>
      </c>
    </row>
    <row r="91" spans="1:17" ht="66" customHeight="1" x14ac:dyDescent="0.4">
      <c r="A91" s="49" t="s">
        <v>101</v>
      </c>
      <c r="B91" s="221"/>
      <c r="C91" s="14"/>
      <c r="D91" s="269">
        <v>1620</v>
      </c>
      <c r="E91" s="269"/>
      <c r="F91" s="14"/>
      <c r="G91" s="255">
        <f t="shared" si="8"/>
        <v>1085</v>
      </c>
      <c r="H91" s="255">
        <f t="shared" si="8"/>
        <v>0</v>
      </c>
      <c r="I91" s="14"/>
      <c r="J91" s="255">
        <f t="shared" si="9"/>
        <v>1199</v>
      </c>
      <c r="K91" s="255">
        <f t="shared" si="9"/>
        <v>0</v>
      </c>
      <c r="L91" s="14"/>
      <c r="M91" s="255">
        <f t="shared" si="10"/>
        <v>1247</v>
      </c>
      <c r="N91" s="255">
        <f t="shared" si="10"/>
        <v>0</v>
      </c>
      <c r="O91" s="14"/>
      <c r="P91" s="255">
        <f t="shared" si="11"/>
        <v>919</v>
      </c>
      <c r="Q91" s="255">
        <f t="shared" si="11"/>
        <v>0</v>
      </c>
    </row>
    <row r="92" spans="1:17" ht="66" customHeight="1" x14ac:dyDescent="0.4">
      <c r="A92" s="49" t="s">
        <v>102</v>
      </c>
      <c r="B92" s="221"/>
      <c r="C92" s="14"/>
      <c r="D92" s="269">
        <v>1860</v>
      </c>
      <c r="E92" s="269"/>
      <c r="F92" s="14"/>
      <c r="G92" s="255">
        <f t="shared" si="8"/>
        <v>1246</v>
      </c>
      <c r="H92" s="255">
        <f t="shared" si="8"/>
        <v>0</v>
      </c>
      <c r="I92" s="14"/>
      <c r="J92" s="255">
        <f t="shared" si="9"/>
        <v>1376</v>
      </c>
      <c r="K92" s="255">
        <f t="shared" si="9"/>
        <v>0</v>
      </c>
      <c r="L92" s="14"/>
      <c r="M92" s="255">
        <f t="shared" si="10"/>
        <v>1432</v>
      </c>
      <c r="N92" s="255">
        <f t="shared" si="10"/>
        <v>0</v>
      </c>
      <c r="O92" s="14"/>
      <c r="P92" s="255">
        <f t="shared" si="11"/>
        <v>1056</v>
      </c>
      <c r="Q92" s="255">
        <f t="shared" si="11"/>
        <v>0</v>
      </c>
    </row>
    <row r="93" spans="1:17" ht="66" customHeight="1" x14ac:dyDescent="0.4">
      <c r="A93" s="49" t="s">
        <v>103</v>
      </c>
      <c r="B93" s="222"/>
      <c r="C93" s="14"/>
      <c r="D93" s="269">
        <v>1305</v>
      </c>
      <c r="E93" s="269"/>
      <c r="F93" s="14"/>
      <c r="G93" s="255">
        <f t="shared" si="8"/>
        <v>874</v>
      </c>
      <c r="H93" s="255">
        <f t="shared" si="8"/>
        <v>0</v>
      </c>
      <c r="I93" s="14"/>
      <c r="J93" s="255">
        <f t="shared" si="9"/>
        <v>966</v>
      </c>
      <c r="K93" s="255">
        <f t="shared" si="9"/>
        <v>0</v>
      </c>
      <c r="L93" s="14"/>
      <c r="M93" s="255">
        <f t="shared" si="10"/>
        <v>1005</v>
      </c>
      <c r="N93" s="255">
        <f t="shared" si="10"/>
        <v>0</v>
      </c>
      <c r="O93" s="14"/>
      <c r="P93" s="255">
        <f t="shared" si="11"/>
        <v>741</v>
      </c>
      <c r="Q93" s="255">
        <f t="shared" si="11"/>
        <v>0</v>
      </c>
    </row>
    <row r="94" spans="1:17" ht="66" customHeight="1" x14ac:dyDescent="0.4">
      <c r="A94" s="106" t="s">
        <v>209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84"/>
      <c r="P94" s="84"/>
      <c r="Q94" s="84"/>
    </row>
    <row r="95" spans="1:17" ht="37.5" customHeight="1" x14ac:dyDescent="0.4">
      <c r="A95" s="13" t="s">
        <v>150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 ht="66" customHeight="1" x14ac:dyDescent="0.4">
      <c r="A96" s="55" t="s">
        <v>210</v>
      </c>
      <c r="B96" s="220" t="s">
        <v>157</v>
      </c>
      <c r="C96" s="14"/>
      <c r="D96" s="65">
        <v>10400</v>
      </c>
      <c r="E96" s="294">
        <f>D96+D97</f>
        <v>34060</v>
      </c>
      <c r="F96" s="14"/>
      <c r="G96" s="64">
        <f>ROUND(D96*0.67,0)</f>
        <v>6968</v>
      </c>
      <c r="H96" s="284">
        <f>G96+G97</f>
        <v>22820</v>
      </c>
      <c r="I96" s="14"/>
      <c r="J96" s="114">
        <f>ROUND(D96*0.74,0)</f>
        <v>7696</v>
      </c>
      <c r="K96" s="284">
        <f>J96+J97</f>
        <v>25205</v>
      </c>
      <c r="L96" s="14"/>
      <c r="M96" s="64">
        <f>ROUND(D96*0.77,0)</f>
        <v>8008</v>
      </c>
      <c r="N96" s="284">
        <f>M96+M97</f>
        <v>26226</v>
      </c>
      <c r="O96" s="14"/>
      <c r="P96" s="102">
        <f>ROUND(G96/1.18,0)</f>
        <v>5905</v>
      </c>
      <c r="Q96" s="284">
        <f>P96+P97</f>
        <v>19339</v>
      </c>
    </row>
    <row r="97" spans="1:17" ht="54.75" customHeight="1" x14ac:dyDescent="0.4">
      <c r="A97" s="46" t="s">
        <v>167</v>
      </c>
      <c r="B97" s="221"/>
      <c r="C97" s="69">
        <v>5420</v>
      </c>
      <c r="D97" s="248">
        <v>23660</v>
      </c>
      <c r="E97" s="286"/>
      <c r="F97" s="66">
        <f>ROUND(C97*0.67,0)</f>
        <v>3631</v>
      </c>
      <c r="G97" s="249">
        <f>F97+F98</f>
        <v>15852</v>
      </c>
      <c r="H97" s="281"/>
      <c r="I97" s="114">
        <f>ROUND(C97*0.74,0)</f>
        <v>4011</v>
      </c>
      <c r="J97" s="249">
        <f>I97+I98</f>
        <v>17509</v>
      </c>
      <c r="K97" s="281"/>
      <c r="L97" s="66">
        <f>ROUND(C97*0.77,0)</f>
        <v>4173</v>
      </c>
      <c r="M97" s="249">
        <f>L97+L98</f>
        <v>18218</v>
      </c>
      <c r="N97" s="281"/>
      <c r="O97" s="102">
        <f>ROUND(F97/1.18,0)</f>
        <v>3077</v>
      </c>
      <c r="P97" s="249">
        <f>O97+O98</f>
        <v>13434</v>
      </c>
      <c r="Q97" s="281"/>
    </row>
    <row r="98" spans="1:17" ht="54.75" customHeight="1" thickBot="1" x14ac:dyDescent="0.45">
      <c r="A98" s="47" t="s">
        <v>155</v>
      </c>
      <c r="B98" s="295"/>
      <c r="C98" s="93">
        <f>D97-C97</f>
        <v>18240</v>
      </c>
      <c r="D98" s="283"/>
      <c r="E98" s="287"/>
      <c r="F98" s="66">
        <f>ROUND(C98*0.67,0)</f>
        <v>12221</v>
      </c>
      <c r="G98" s="259"/>
      <c r="H98" s="282"/>
      <c r="I98" s="114">
        <f>ROUND(C98*0.74,0)</f>
        <v>13498</v>
      </c>
      <c r="J98" s="259"/>
      <c r="K98" s="282"/>
      <c r="L98" s="66">
        <f>ROUND(C98*0.77,0)</f>
        <v>14045</v>
      </c>
      <c r="M98" s="259"/>
      <c r="N98" s="282"/>
      <c r="O98" s="102">
        <f>ROUND(F98/1.18,0)</f>
        <v>10357</v>
      </c>
      <c r="P98" s="259"/>
      <c r="Q98" s="282"/>
    </row>
    <row r="99" spans="1:17" ht="66" customHeight="1" x14ac:dyDescent="0.4">
      <c r="A99" s="55" t="s">
        <v>142</v>
      </c>
      <c r="B99" s="296" t="s">
        <v>157</v>
      </c>
      <c r="C99" s="14"/>
      <c r="D99" s="65">
        <v>8200</v>
      </c>
      <c r="E99" s="285">
        <f>D99+D100</f>
        <v>34930</v>
      </c>
      <c r="F99" s="14"/>
      <c r="G99" s="64">
        <f>ROUND(D99*0.67,0)</f>
        <v>5494</v>
      </c>
      <c r="H99" s="280">
        <f>G99+G100</f>
        <v>23403</v>
      </c>
      <c r="I99" s="14"/>
      <c r="J99" s="114">
        <f>ROUND(D99*0.74,0)</f>
        <v>6068</v>
      </c>
      <c r="K99" s="280">
        <f>J99+J100</f>
        <v>25849</v>
      </c>
      <c r="L99" s="14"/>
      <c r="M99" s="64">
        <f>ROUND(D99*0.77,0)</f>
        <v>6314</v>
      </c>
      <c r="N99" s="280">
        <f>M99+M100</f>
        <v>26896</v>
      </c>
      <c r="O99" s="14"/>
      <c r="P99" s="102">
        <f>ROUND(G99/1.18,0)</f>
        <v>4656</v>
      </c>
      <c r="Q99" s="280">
        <f>P99+P100</f>
        <v>19833</v>
      </c>
    </row>
    <row r="100" spans="1:17" ht="54.75" customHeight="1" x14ac:dyDescent="0.4">
      <c r="A100" s="70" t="s">
        <v>168</v>
      </c>
      <c r="B100" s="221"/>
      <c r="C100" s="69">
        <v>8190</v>
      </c>
      <c r="D100" s="248">
        <v>26730</v>
      </c>
      <c r="E100" s="286"/>
      <c r="F100" s="66">
        <f>ROUND(C100*0.67,0)</f>
        <v>5487</v>
      </c>
      <c r="G100" s="249">
        <f>F100+F101</f>
        <v>17909</v>
      </c>
      <c r="H100" s="281"/>
      <c r="I100" s="114">
        <f>ROUND(C100*0.74,0)</f>
        <v>6061</v>
      </c>
      <c r="J100" s="249">
        <f>I100+I101</f>
        <v>19781</v>
      </c>
      <c r="K100" s="281"/>
      <c r="L100" s="66">
        <f>ROUND(C100*0.77,0)</f>
        <v>6306</v>
      </c>
      <c r="M100" s="249">
        <f>L100+L101</f>
        <v>20582</v>
      </c>
      <c r="N100" s="281"/>
      <c r="O100" s="102">
        <f>ROUND(F100/1.18,0)</f>
        <v>4650</v>
      </c>
      <c r="P100" s="249">
        <f>O100+O101</f>
        <v>15177</v>
      </c>
      <c r="Q100" s="281"/>
    </row>
    <row r="101" spans="1:17" ht="54.75" customHeight="1" thickBot="1" x14ac:dyDescent="0.45">
      <c r="A101" s="48" t="s">
        <v>156</v>
      </c>
      <c r="B101" s="295"/>
      <c r="C101" s="68">
        <f>D100-C100</f>
        <v>18540</v>
      </c>
      <c r="D101" s="283"/>
      <c r="E101" s="287"/>
      <c r="F101" s="67">
        <f>ROUND(C101*0.67,0)</f>
        <v>12422</v>
      </c>
      <c r="G101" s="259"/>
      <c r="H101" s="282"/>
      <c r="I101" s="115">
        <f>ROUND(C101*0.74,0)</f>
        <v>13720</v>
      </c>
      <c r="J101" s="259"/>
      <c r="K101" s="282"/>
      <c r="L101" s="66">
        <f>ROUND(C101*0.77,0)</f>
        <v>14276</v>
      </c>
      <c r="M101" s="259"/>
      <c r="N101" s="282"/>
      <c r="O101" s="103">
        <f>ROUND(F101/1.18,0)</f>
        <v>10527</v>
      </c>
      <c r="P101" s="259"/>
      <c r="Q101" s="282"/>
    </row>
    <row r="102" spans="1:17" ht="60" customHeight="1" x14ac:dyDescent="0.4">
      <c r="A102" s="50" t="s">
        <v>262</v>
      </c>
      <c r="B102" s="17" t="s">
        <v>157</v>
      </c>
      <c r="C102" s="8"/>
      <c r="D102" s="256">
        <v>21740</v>
      </c>
      <c r="E102" s="256"/>
      <c r="F102" s="14"/>
      <c r="G102" s="255">
        <f>ROUND(D102*0.67,0)</f>
        <v>14566</v>
      </c>
      <c r="H102" s="255">
        <f>ROUND(E102*0.67,0)</f>
        <v>0</v>
      </c>
      <c r="I102" s="14"/>
      <c r="J102" s="255">
        <f>ROUND(D102*0.74,0)</f>
        <v>16088</v>
      </c>
      <c r="K102" s="255">
        <f>ROUND(E102*0.74,0)</f>
        <v>0</v>
      </c>
      <c r="L102" s="14"/>
      <c r="M102" s="255">
        <f>ROUND(D102*0.77,0)</f>
        <v>16740</v>
      </c>
      <c r="N102" s="255">
        <f>ROUND(E102*0.77,0)</f>
        <v>0</v>
      </c>
      <c r="O102" s="14"/>
      <c r="P102" s="255">
        <f>ROUND(G102/1.18,0)</f>
        <v>12344</v>
      </c>
      <c r="Q102" s="255">
        <f>ROUND(H102/1.18,0)</f>
        <v>0</v>
      </c>
    </row>
    <row r="103" spans="1:17" ht="66" customHeight="1" x14ac:dyDescent="0.4">
      <c r="A103" s="106" t="s">
        <v>183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8"/>
      <c r="O103" s="84"/>
      <c r="P103" s="84"/>
      <c r="Q103" s="84"/>
    </row>
    <row r="104" spans="1:17" ht="37.5" customHeight="1" thickBot="1" x14ac:dyDescent="0.45">
      <c r="A104" s="13" t="s">
        <v>250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 ht="60" customHeight="1" x14ac:dyDescent="0.4">
      <c r="A105" s="120" t="s">
        <v>243</v>
      </c>
      <c r="B105" s="194" t="s">
        <v>126</v>
      </c>
      <c r="C105" s="118"/>
      <c r="D105" s="121">
        <v>1500</v>
      </c>
      <c r="E105" s="244">
        <f t="shared" ref="E105" si="12">D105+D106</f>
        <v>5100</v>
      </c>
      <c r="F105" s="118"/>
      <c r="G105" s="117">
        <f t="shared" ref="G105" si="13">ROUND(D105*0.67,0)</f>
        <v>1005</v>
      </c>
      <c r="H105" s="255">
        <f t="shared" ref="H105" si="14">G105+G106</f>
        <v>3417</v>
      </c>
      <c r="I105" s="118"/>
      <c r="J105" s="117">
        <f t="shared" ref="J105" si="15">ROUND(D105*0.74,0)</f>
        <v>1110</v>
      </c>
      <c r="K105" s="255">
        <f t="shared" ref="K105" si="16">J105+J106</f>
        <v>3774</v>
      </c>
      <c r="L105" s="118"/>
      <c r="M105" s="104">
        <f t="shared" ref="M105" si="17">ROUND(D105*0.77,0)</f>
        <v>1155</v>
      </c>
      <c r="N105" s="255">
        <f t="shared" ref="N105" si="18">M105+M106</f>
        <v>3927</v>
      </c>
      <c r="O105" s="118"/>
      <c r="P105" s="117">
        <f t="shared" ref="P105" si="19">ROUND(G105/1.18,0)</f>
        <v>852</v>
      </c>
      <c r="Q105" s="255">
        <f t="shared" ref="Q105:Q108" si="20">P105+P106</f>
        <v>2896</v>
      </c>
    </row>
    <row r="106" spans="1:17" ht="60" customHeight="1" x14ac:dyDescent="0.4">
      <c r="A106" s="120" t="s">
        <v>115</v>
      </c>
      <c r="B106" s="194"/>
      <c r="C106" s="121">
        <v>2100</v>
      </c>
      <c r="D106" s="256">
        <v>3600</v>
      </c>
      <c r="E106" s="244"/>
      <c r="F106" s="117">
        <f t="shared" ref="F106:F107" si="21">ROUND(C106*0.67,0)</f>
        <v>1407</v>
      </c>
      <c r="G106" s="255">
        <f>F106+F107</f>
        <v>2412</v>
      </c>
      <c r="H106" s="255" t="e">
        <f>#REF!</f>
        <v>#REF!</v>
      </c>
      <c r="I106" s="117">
        <f t="shared" ref="I106:I107" si="22">ROUND(C106*0.74,0)</f>
        <v>1554</v>
      </c>
      <c r="J106" s="255">
        <f>I106+I107</f>
        <v>2664</v>
      </c>
      <c r="K106" s="255" t="e">
        <f>#REF!</f>
        <v>#REF!</v>
      </c>
      <c r="L106" s="117">
        <f t="shared" ref="L106:L107" si="23">ROUND(C106*0.77,0)</f>
        <v>1617</v>
      </c>
      <c r="M106" s="255">
        <f>L106+L107</f>
        <v>2772</v>
      </c>
      <c r="N106" s="255"/>
      <c r="O106" s="117">
        <f t="shared" ref="O106:O107" si="24">ROUND(F106/1.18,0)</f>
        <v>1192</v>
      </c>
      <c r="P106" s="255">
        <f>O106+O107</f>
        <v>2044</v>
      </c>
      <c r="Q106" s="255"/>
    </row>
    <row r="107" spans="1:17" ht="66" customHeight="1" thickBot="1" x14ac:dyDescent="0.45">
      <c r="A107" s="48" t="s">
        <v>244</v>
      </c>
      <c r="B107" s="194"/>
      <c r="C107" s="118">
        <f>D106-C106</f>
        <v>1500</v>
      </c>
      <c r="D107" s="256"/>
      <c r="E107" s="244"/>
      <c r="F107" s="117">
        <f t="shared" si="21"/>
        <v>1005</v>
      </c>
      <c r="G107" s="255" t="e">
        <f>#REF!</f>
        <v>#REF!</v>
      </c>
      <c r="H107" s="255" t="e">
        <f>#REF!</f>
        <v>#REF!</v>
      </c>
      <c r="I107" s="117">
        <f t="shared" si="22"/>
        <v>1110</v>
      </c>
      <c r="J107" s="255" t="e">
        <f>#REF!</f>
        <v>#REF!</v>
      </c>
      <c r="K107" s="255" t="e">
        <f>#REF!</f>
        <v>#REF!</v>
      </c>
      <c r="L107" s="117">
        <f t="shared" si="23"/>
        <v>1155</v>
      </c>
      <c r="M107" s="255"/>
      <c r="N107" s="255"/>
      <c r="O107" s="117">
        <f t="shared" si="24"/>
        <v>852</v>
      </c>
      <c r="P107" s="255"/>
      <c r="Q107" s="255"/>
    </row>
    <row r="108" spans="1:17" ht="60" customHeight="1" x14ac:dyDescent="0.4">
      <c r="A108" s="120" t="s">
        <v>245</v>
      </c>
      <c r="B108" s="194" t="s">
        <v>126</v>
      </c>
      <c r="C108" s="118"/>
      <c r="D108" s="121">
        <v>2100</v>
      </c>
      <c r="E108" s="244">
        <f t="shared" ref="E108" si="25">D108+D109</f>
        <v>7000</v>
      </c>
      <c r="F108" s="118"/>
      <c r="G108" s="117">
        <f t="shared" ref="G108" si="26">ROUND(D108*0.67,0)</f>
        <v>1407</v>
      </c>
      <c r="H108" s="255">
        <f t="shared" ref="H108" si="27">G108+G109</f>
        <v>4690</v>
      </c>
      <c r="I108" s="118"/>
      <c r="J108" s="117">
        <f t="shared" ref="J108" si="28">ROUND(D108*0.74,0)</f>
        <v>1554</v>
      </c>
      <c r="K108" s="255">
        <f t="shared" ref="K108" si="29">J108+J109</f>
        <v>5180</v>
      </c>
      <c r="L108" s="118"/>
      <c r="M108" s="104">
        <f t="shared" ref="M108" si="30">ROUND(D108*0.77,0)</f>
        <v>1617</v>
      </c>
      <c r="N108" s="255">
        <f t="shared" ref="N108" si="31">M108+M109</f>
        <v>5390</v>
      </c>
      <c r="O108" s="118"/>
      <c r="P108" s="117">
        <f t="shared" ref="P108" si="32">ROUND(G108/1.18,0)</f>
        <v>1192</v>
      </c>
      <c r="Q108" s="255">
        <f t="shared" si="20"/>
        <v>3974</v>
      </c>
    </row>
    <row r="109" spans="1:17" ht="60" customHeight="1" x14ac:dyDescent="0.4">
      <c r="A109" s="120" t="s">
        <v>117</v>
      </c>
      <c r="B109" s="194"/>
      <c r="C109" s="121">
        <v>2600</v>
      </c>
      <c r="D109" s="256">
        <v>4900</v>
      </c>
      <c r="E109" s="244"/>
      <c r="F109" s="117">
        <f t="shared" ref="F109:F110" si="33">ROUND(C109*0.67,0)</f>
        <v>1742</v>
      </c>
      <c r="G109" s="255">
        <f>F109+F110</f>
        <v>3283</v>
      </c>
      <c r="H109" s="255" t="e">
        <f>#REF!</f>
        <v>#REF!</v>
      </c>
      <c r="I109" s="117">
        <f t="shared" ref="I109:I110" si="34">ROUND(C109*0.74,0)</f>
        <v>1924</v>
      </c>
      <c r="J109" s="255">
        <f>I109+I110</f>
        <v>3626</v>
      </c>
      <c r="K109" s="255" t="e">
        <f>#REF!</f>
        <v>#REF!</v>
      </c>
      <c r="L109" s="117">
        <f t="shared" ref="L109:L110" si="35">ROUND(C109*0.77,0)</f>
        <v>2002</v>
      </c>
      <c r="M109" s="255">
        <f>L109+L110</f>
        <v>3773</v>
      </c>
      <c r="N109" s="255"/>
      <c r="O109" s="117">
        <f t="shared" ref="O109:O110" si="36">ROUND(F109/1.18,0)</f>
        <v>1476</v>
      </c>
      <c r="P109" s="255">
        <f>O109+O110</f>
        <v>2782</v>
      </c>
      <c r="Q109" s="255"/>
    </row>
    <row r="110" spans="1:17" ht="66" customHeight="1" x14ac:dyDescent="0.4">
      <c r="A110" s="48" t="s">
        <v>246</v>
      </c>
      <c r="B110" s="194"/>
      <c r="C110" s="118">
        <f>D109-C109</f>
        <v>2300</v>
      </c>
      <c r="D110" s="256"/>
      <c r="E110" s="244"/>
      <c r="F110" s="117">
        <f t="shared" si="33"/>
        <v>1541</v>
      </c>
      <c r="G110" s="255" t="e">
        <f>#REF!</f>
        <v>#REF!</v>
      </c>
      <c r="H110" s="255" t="e">
        <f>#REF!</f>
        <v>#REF!</v>
      </c>
      <c r="I110" s="117">
        <f t="shared" si="34"/>
        <v>1702</v>
      </c>
      <c r="J110" s="255" t="e">
        <f>#REF!</f>
        <v>#REF!</v>
      </c>
      <c r="K110" s="255" t="e">
        <f>#REF!</f>
        <v>#REF!</v>
      </c>
      <c r="L110" s="117">
        <f t="shared" si="35"/>
        <v>1771</v>
      </c>
      <c r="M110" s="255"/>
      <c r="N110" s="255"/>
      <c r="O110" s="117">
        <f t="shared" si="36"/>
        <v>1306</v>
      </c>
      <c r="P110" s="255"/>
      <c r="Q110" s="255"/>
    </row>
    <row r="111" spans="1:17" ht="72.75" customHeight="1" x14ac:dyDescent="0.4">
      <c r="A111" s="51" t="s">
        <v>266</v>
      </c>
      <c r="B111" s="119" t="s">
        <v>126</v>
      </c>
      <c r="C111" s="8"/>
      <c r="D111" s="256">
        <v>4500</v>
      </c>
      <c r="E111" s="256"/>
      <c r="F111" s="105"/>
      <c r="G111" s="255">
        <f t="shared" ref="G111:H111" si="37">ROUND(D111*0.67,0)</f>
        <v>3015</v>
      </c>
      <c r="H111" s="255">
        <f t="shared" si="37"/>
        <v>0</v>
      </c>
      <c r="I111" s="105"/>
      <c r="J111" s="255">
        <f t="shared" ref="J111:K111" si="38">ROUND(D111*0.74,0)</f>
        <v>3330</v>
      </c>
      <c r="K111" s="255">
        <f t="shared" si="38"/>
        <v>0</v>
      </c>
      <c r="L111" s="105"/>
      <c r="M111" s="255">
        <f t="shared" ref="M111:N111" si="39">ROUND(D111*0.77,0)</f>
        <v>3465</v>
      </c>
      <c r="N111" s="255">
        <f t="shared" si="39"/>
        <v>0</v>
      </c>
      <c r="O111" s="105"/>
      <c r="P111" s="255">
        <f t="shared" ref="P111:Q111" si="40">ROUND(G111/1.18,0)</f>
        <v>2555</v>
      </c>
      <c r="Q111" s="255">
        <f t="shared" si="40"/>
        <v>0</v>
      </c>
    </row>
    <row r="112" spans="1:17" ht="37.5" customHeight="1" thickBot="1" x14ac:dyDescent="0.45">
      <c r="A112" s="13" t="s">
        <v>113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ht="60" customHeight="1" x14ac:dyDescent="0.4">
      <c r="A113" s="141" t="s">
        <v>114</v>
      </c>
      <c r="B113" s="194" t="s">
        <v>302</v>
      </c>
      <c r="C113" s="143"/>
      <c r="D113" s="142">
        <v>3000</v>
      </c>
      <c r="E113" s="244">
        <f>D113+D114</f>
        <v>8030</v>
      </c>
      <c r="F113" s="143"/>
      <c r="G113" s="114">
        <f>ROUND(D113*0.67,0)</f>
        <v>2010</v>
      </c>
      <c r="H113" s="247">
        <f>G113+G114</f>
        <v>5380</v>
      </c>
      <c r="I113" s="143"/>
      <c r="J113" s="114">
        <f>ROUND(D113*0.74,0)</f>
        <v>2220</v>
      </c>
      <c r="K113" s="247">
        <f>J113+J114</f>
        <v>5942</v>
      </c>
      <c r="L113" s="143"/>
      <c r="M113" s="10">
        <f>ROUND(D113*0.77,0)</f>
        <v>2310</v>
      </c>
      <c r="N113" s="247">
        <f>M113+M114</f>
        <v>6183</v>
      </c>
      <c r="O113" s="143"/>
      <c r="P113" s="114">
        <f>ROUND(G113/1.18,0)</f>
        <v>1703</v>
      </c>
      <c r="Q113" s="247">
        <f>P113+P114</f>
        <v>4559</v>
      </c>
    </row>
    <row r="114" spans="1:17" ht="60" customHeight="1" x14ac:dyDescent="0.4">
      <c r="A114" s="141" t="s">
        <v>115</v>
      </c>
      <c r="B114" s="194"/>
      <c r="C114" s="142">
        <v>2100</v>
      </c>
      <c r="D114" s="248">
        <v>5030</v>
      </c>
      <c r="E114" s="244"/>
      <c r="F114" s="114">
        <f>ROUND(C114*0.67,0)</f>
        <v>1407</v>
      </c>
      <c r="G114" s="249">
        <f>F114+F115</f>
        <v>3370</v>
      </c>
      <c r="H114" s="247" t="e">
        <f>#REF!</f>
        <v>#REF!</v>
      </c>
      <c r="I114" s="114">
        <f>ROUND(C114*0.74,0)</f>
        <v>1554</v>
      </c>
      <c r="J114" s="249">
        <f>I114+I115</f>
        <v>3722</v>
      </c>
      <c r="K114" s="247" t="e">
        <f>#REF!</f>
        <v>#REF!</v>
      </c>
      <c r="L114" s="114">
        <f>ROUND(C114*0.77,0)</f>
        <v>1617</v>
      </c>
      <c r="M114" s="249">
        <f>L114+L115</f>
        <v>3873</v>
      </c>
      <c r="N114" s="247"/>
      <c r="O114" s="114">
        <f>ROUND(F114/1.18,0)</f>
        <v>1192</v>
      </c>
      <c r="P114" s="249">
        <f>O114+O115</f>
        <v>2856</v>
      </c>
      <c r="Q114" s="247"/>
    </row>
    <row r="115" spans="1:17" ht="60" customHeight="1" thickBot="1" x14ac:dyDescent="0.45">
      <c r="A115" s="48" t="s">
        <v>137</v>
      </c>
      <c r="B115" s="194"/>
      <c r="C115" s="143">
        <f>D114-C114</f>
        <v>2930</v>
      </c>
      <c r="D115" s="248"/>
      <c r="E115" s="244"/>
      <c r="F115" s="114">
        <f>ROUND(C115*0.67,0)</f>
        <v>1963</v>
      </c>
      <c r="G115" s="249" t="e">
        <f>#REF!</f>
        <v>#REF!</v>
      </c>
      <c r="H115" s="247" t="e">
        <f>#REF!</f>
        <v>#REF!</v>
      </c>
      <c r="I115" s="114">
        <f>ROUND(C115*0.74,0)</f>
        <v>2168</v>
      </c>
      <c r="J115" s="249" t="e">
        <f>#REF!</f>
        <v>#REF!</v>
      </c>
      <c r="K115" s="247" t="e">
        <f>#REF!</f>
        <v>#REF!</v>
      </c>
      <c r="L115" s="114">
        <f>ROUND(C115*0.77,0)</f>
        <v>2256</v>
      </c>
      <c r="M115" s="249"/>
      <c r="N115" s="247"/>
      <c r="O115" s="114">
        <f>ROUND(F115/1.18,0)</f>
        <v>1664</v>
      </c>
      <c r="P115" s="249"/>
      <c r="Q115" s="247"/>
    </row>
    <row r="116" spans="1:17" ht="60" customHeight="1" x14ac:dyDescent="0.4">
      <c r="A116" s="141" t="s">
        <v>116</v>
      </c>
      <c r="B116" s="194" t="s">
        <v>302</v>
      </c>
      <c r="C116" s="143"/>
      <c r="D116" s="142">
        <v>3980</v>
      </c>
      <c r="E116" s="244">
        <f>D116+D117</f>
        <v>9910</v>
      </c>
      <c r="F116" s="143"/>
      <c r="G116" s="114">
        <f>ROUND(D116*0.67,0)</f>
        <v>2667</v>
      </c>
      <c r="H116" s="247">
        <f>G116+G117</f>
        <v>6640</v>
      </c>
      <c r="I116" s="143"/>
      <c r="J116" s="114">
        <f>ROUND(D116*0.74,0)</f>
        <v>2945</v>
      </c>
      <c r="K116" s="247">
        <f>J116+J117</f>
        <v>7333</v>
      </c>
      <c r="L116" s="143"/>
      <c r="M116" s="10">
        <f>ROUND(D116*0.77,0)</f>
        <v>3065</v>
      </c>
      <c r="N116" s="247">
        <f>M116+M117</f>
        <v>7631</v>
      </c>
      <c r="O116" s="143"/>
      <c r="P116" s="114">
        <f>ROUND(G116/1.18,0)</f>
        <v>2260</v>
      </c>
      <c r="Q116" s="247">
        <f>P116+P117</f>
        <v>5627</v>
      </c>
    </row>
    <row r="117" spans="1:17" ht="60" customHeight="1" x14ac:dyDescent="0.4">
      <c r="A117" s="141" t="s">
        <v>117</v>
      </c>
      <c r="B117" s="194"/>
      <c r="C117" s="142">
        <v>2600</v>
      </c>
      <c r="D117" s="248">
        <v>5930</v>
      </c>
      <c r="E117" s="244"/>
      <c r="F117" s="114">
        <f>ROUND(C117*0.67,0)</f>
        <v>1742</v>
      </c>
      <c r="G117" s="249">
        <f>F117+F118</f>
        <v>3973</v>
      </c>
      <c r="H117" s="247" t="e">
        <f>#REF!</f>
        <v>#REF!</v>
      </c>
      <c r="I117" s="114">
        <f>ROUND(C117*0.74,0)</f>
        <v>1924</v>
      </c>
      <c r="J117" s="249">
        <f>I117+I118</f>
        <v>4388</v>
      </c>
      <c r="K117" s="247" t="e">
        <f>#REF!</f>
        <v>#REF!</v>
      </c>
      <c r="L117" s="114">
        <f>ROUND(C117*0.77,0)</f>
        <v>2002</v>
      </c>
      <c r="M117" s="249">
        <f>L117+L118</f>
        <v>4566</v>
      </c>
      <c r="N117" s="247"/>
      <c r="O117" s="114">
        <f>ROUND(F117/1.18,0)</f>
        <v>1476</v>
      </c>
      <c r="P117" s="249">
        <f>O117+O118</f>
        <v>3367</v>
      </c>
      <c r="Q117" s="247"/>
    </row>
    <row r="118" spans="1:17" ht="60" customHeight="1" thickBot="1" x14ac:dyDescent="0.45">
      <c r="A118" s="48" t="s">
        <v>138</v>
      </c>
      <c r="B118" s="194"/>
      <c r="C118" s="143">
        <f>D117-C117</f>
        <v>3330</v>
      </c>
      <c r="D118" s="248"/>
      <c r="E118" s="244"/>
      <c r="F118" s="114">
        <f>ROUND(C118*0.67,0)</f>
        <v>2231</v>
      </c>
      <c r="G118" s="249" t="e">
        <f>#REF!</f>
        <v>#REF!</v>
      </c>
      <c r="H118" s="247" t="e">
        <f>#REF!</f>
        <v>#REF!</v>
      </c>
      <c r="I118" s="114">
        <f>ROUND(C118*0.74,0)</f>
        <v>2464</v>
      </c>
      <c r="J118" s="249" t="e">
        <f>#REF!</f>
        <v>#REF!</v>
      </c>
      <c r="K118" s="247" t="e">
        <f>#REF!</f>
        <v>#REF!</v>
      </c>
      <c r="L118" s="114">
        <f>ROUND(C118*0.77,0)</f>
        <v>2564</v>
      </c>
      <c r="M118" s="249"/>
      <c r="N118" s="247"/>
      <c r="O118" s="114">
        <f>ROUND(F118/1.18,0)</f>
        <v>1891</v>
      </c>
      <c r="P118" s="249"/>
      <c r="Q118" s="247"/>
    </row>
    <row r="119" spans="1:17" ht="60" customHeight="1" x14ac:dyDescent="0.4">
      <c r="A119" s="141" t="s">
        <v>118</v>
      </c>
      <c r="B119" s="194" t="s">
        <v>302</v>
      </c>
      <c r="C119" s="143"/>
      <c r="D119" s="142">
        <v>4200</v>
      </c>
      <c r="E119" s="244">
        <f>D119+D120</f>
        <v>11550</v>
      </c>
      <c r="F119" s="143"/>
      <c r="G119" s="114">
        <f>ROUND(D119*0.67,0)</f>
        <v>2814</v>
      </c>
      <c r="H119" s="247">
        <f>G119+G120</f>
        <v>7739</v>
      </c>
      <c r="I119" s="143"/>
      <c r="J119" s="114">
        <f>ROUND(D119*0.74,0)</f>
        <v>3108</v>
      </c>
      <c r="K119" s="247">
        <f>J119+J120</f>
        <v>8547</v>
      </c>
      <c r="L119" s="143"/>
      <c r="M119" s="10">
        <f>ROUND(D119*0.77,0)</f>
        <v>3234</v>
      </c>
      <c r="N119" s="247">
        <f>M119+M120</f>
        <v>8894</v>
      </c>
      <c r="O119" s="143"/>
      <c r="P119" s="114">
        <f>ROUND(G119/1.18,0)</f>
        <v>2385</v>
      </c>
      <c r="Q119" s="247">
        <f>P119+P120</f>
        <v>6559</v>
      </c>
    </row>
    <row r="120" spans="1:17" ht="60" customHeight="1" x14ac:dyDescent="0.4">
      <c r="A120" s="141" t="s">
        <v>119</v>
      </c>
      <c r="B120" s="194"/>
      <c r="C120" s="142">
        <v>3700</v>
      </c>
      <c r="D120" s="248">
        <v>7350</v>
      </c>
      <c r="E120" s="244"/>
      <c r="F120" s="114">
        <f>ROUND(C120*0.67,0)</f>
        <v>2479</v>
      </c>
      <c r="G120" s="249">
        <f>F120+F121</f>
        <v>4925</v>
      </c>
      <c r="H120" s="247" t="e">
        <f>#REF!</f>
        <v>#REF!</v>
      </c>
      <c r="I120" s="114">
        <f>ROUND(C120*0.74,0)</f>
        <v>2738</v>
      </c>
      <c r="J120" s="249">
        <f>I120+I121</f>
        <v>5439</v>
      </c>
      <c r="K120" s="247" t="e">
        <f>#REF!</f>
        <v>#REF!</v>
      </c>
      <c r="L120" s="114">
        <f>ROUND(C120*0.77,0)</f>
        <v>2849</v>
      </c>
      <c r="M120" s="249">
        <f>L120+L121</f>
        <v>5660</v>
      </c>
      <c r="N120" s="247"/>
      <c r="O120" s="114">
        <f>ROUND(F120/1.18,0)</f>
        <v>2101</v>
      </c>
      <c r="P120" s="249">
        <f>O120+O121</f>
        <v>4174</v>
      </c>
      <c r="Q120" s="247"/>
    </row>
    <row r="121" spans="1:17" ht="60" customHeight="1" x14ac:dyDescent="0.4">
      <c r="A121" s="48" t="s">
        <v>139</v>
      </c>
      <c r="B121" s="194"/>
      <c r="C121" s="143">
        <f>D120-C120</f>
        <v>3650</v>
      </c>
      <c r="D121" s="248"/>
      <c r="E121" s="244"/>
      <c r="F121" s="114">
        <f>ROUND(C121*0.67,0)</f>
        <v>2446</v>
      </c>
      <c r="G121" s="249" t="e">
        <f>#REF!</f>
        <v>#REF!</v>
      </c>
      <c r="H121" s="247" t="e">
        <f>#REF!</f>
        <v>#REF!</v>
      </c>
      <c r="I121" s="114">
        <f>ROUND(C121*0.74,0)</f>
        <v>2701</v>
      </c>
      <c r="J121" s="249" t="e">
        <f>#REF!</f>
        <v>#REF!</v>
      </c>
      <c r="K121" s="247" t="e">
        <f>#REF!</f>
        <v>#REF!</v>
      </c>
      <c r="L121" s="114">
        <f>ROUND(C121*0.77,0)</f>
        <v>2811</v>
      </c>
      <c r="M121" s="249"/>
      <c r="N121" s="247"/>
      <c r="O121" s="114">
        <f>ROUND(F121/1.18,0)</f>
        <v>2073</v>
      </c>
      <c r="P121" s="249"/>
      <c r="Q121" s="247"/>
    </row>
    <row r="122" spans="1:17" ht="73.5" customHeight="1" thickBot="1" x14ac:dyDescent="0.45">
      <c r="A122" s="51" t="s">
        <v>254</v>
      </c>
      <c r="B122" s="17" t="s">
        <v>302</v>
      </c>
      <c r="C122" s="8"/>
      <c r="D122" s="256">
        <v>5400</v>
      </c>
      <c r="E122" s="256"/>
      <c r="F122" s="14"/>
      <c r="G122" s="255">
        <f>ROUND(D122*0.67,0)</f>
        <v>3618</v>
      </c>
      <c r="H122" s="255">
        <f>ROUND(E122*0.67,0)</f>
        <v>0</v>
      </c>
      <c r="I122" s="14"/>
      <c r="J122" s="255">
        <f>ROUND(D122*0.74,0)</f>
        <v>3996</v>
      </c>
      <c r="K122" s="255">
        <f>ROUND(E122*0.74,0)</f>
        <v>0</v>
      </c>
      <c r="L122" s="14"/>
      <c r="M122" s="255">
        <f>ROUND(D122*0.77,0)</f>
        <v>4158</v>
      </c>
      <c r="N122" s="255">
        <f>ROUND(E122*0.77,0)</f>
        <v>0</v>
      </c>
      <c r="O122" s="14"/>
      <c r="P122" s="255">
        <f>ROUND(G122/1.18,0)</f>
        <v>3066</v>
      </c>
      <c r="Q122" s="255">
        <f>ROUND(H122/1.18,0)</f>
        <v>0</v>
      </c>
    </row>
    <row r="123" spans="1:17" ht="60" customHeight="1" x14ac:dyDescent="0.4">
      <c r="A123" s="124" t="s">
        <v>114</v>
      </c>
      <c r="B123" s="194" t="s">
        <v>99</v>
      </c>
      <c r="C123" s="122"/>
      <c r="D123" s="123">
        <v>3000</v>
      </c>
      <c r="E123" s="244">
        <f>D123+D124</f>
        <v>8030</v>
      </c>
      <c r="F123" s="122"/>
      <c r="G123" s="114">
        <f>ROUND(D123*0.67,0)</f>
        <v>2010</v>
      </c>
      <c r="H123" s="247">
        <f>G123+G124</f>
        <v>5380</v>
      </c>
      <c r="I123" s="122"/>
      <c r="J123" s="114">
        <f t="shared" ref="J123" si="41">ROUND(D123*0.74,0)</f>
        <v>2220</v>
      </c>
      <c r="K123" s="247">
        <f>J123+J124</f>
        <v>5942</v>
      </c>
      <c r="L123" s="122"/>
      <c r="M123" s="10">
        <f t="shared" ref="M123" si="42">ROUND(D123*0.77,0)</f>
        <v>2310</v>
      </c>
      <c r="N123" s="247">
        <f>M123+M124</f>
        <v>6183</v>
      </c>
      <c r="O123" s="122"/>
      <c r="P123" s="114">
        <f t="shared" ref="P123" si="43">ROUND(G123/1.18,0)</f>
        <v>1703</v>
      </c>
      <c r="Q123" s="247">
        <f t="shared" ref="Q123:Q129" si="44">P123+P124</f>
        <v>4559</v>
      </c>
    </row>
    <row r="124" spans="1:17" ht="60" customHeight="1" x14ac:dyDescent="0.4">
      <c r="A124" s="124" t="s">
        <v>115</v>
      </c>
      <c r="B124" s="194"/>
      <c r="C124" s="123">
        <v>2100</v>
      </c>
      <c r="D124" s="248">
        <v>5030</v>
      </c>
      <c r="E124" s="244"/>
      <c r="F124" s="114">
        <f>ROUND(C124*0.67,0)</f>
        <v>1407</v>
      </c>
      <c r="G124" s="249">
        <f>F124+F125</f>
        <v>3370</v>
      </c>
      <c r="H124" s="247" t="e">
        <f>#REF!</f>
        <v>#REF!</v>
      </c>
      <c r="I124" s="114">
        <f t="shared" ref="I124:I125" si="45">ROUND(C124*0.74,0)</f>
        <v>1554</v>
      </c>
      <c r="J124" s="249">
        <f>I124+I125</f>
        <v>3722</v>
      </c>
      <c r="K124" s="247" t="e">
        <f>#REF!</f>
        <v>#REF!</v>
      </c>
      <c r="L124" s="114">
        <f t="shared" ref="L124:L125" si="46">ROUND(C124*0.77,0)</f>
        <v>1617</v>
      </c>
      <c r="M124" s="249">
        <f>L124+L125</f>
        <v>3873</v>
      </c>
      <c r="N124" s="247"/>
      <c r="O124" s="114">
        <f t="shared" ref="O124:O125" si="47">ROUND(F124/1.18,0)</f>
        <v>1192</v>
      </c>
      <c r="P124" s="249">
        <f>O124+O125</f>
        <v>2856</v>
      </c>
      <c r="Q124" s="247"/>
    </row>
    <row r="125" spans="1:17" ht="60" customHeight="1" thickBot="1" x14ac:dyDescent="0.45">
      <c r="A125" s="48" t="s">
        <v>137</v>
      </c>
      <c r="B125" s="194"/>
      <c r="C125" s="122">
        <f>D124-C124</f>
        <v>2930</v>
      </c>
      <c r="D125" s="248"/>
      <c r="E125" s="244"/>
      <c r="F125" s="114">
        <f>ROUND(C125*0.67,0)</f>
        <v>1963</v>
      </c>
      <c r="G125" s="249" t="e">
        <f>#REF!</f>
        <v>#REF!</v>
      </c>
      <c r="H125" s="247" t="e">
        <f>#REF!</f>
        <v>#REF!</v>
      </c>
      <c r="I125" s="114">
        <f t="shared" si="45"/>
        <v>2168</v>
      </c>
      <c r="J125" s="249" t="e">
        <f>#REF!</f>
        <v>#REF!</v>
      </c>
      <c r="K125" s="247" t="e">
        <f>#REF!</f>
        <v>#REF!</v>
      </c>
      <c r="L125" s="114">
        <f t="shared" si="46"/>
        <v>2256</v>
      </c>
      <c r="M125" s="249"/>
      <c r="N125" s="247"/>
      <c r="O125" s="114">
        <f t="shared" si="47"/>
        <v>1664</v>
      </c>
      <c r="P125" s="249"/>
      <c r="Q125" s="247"/>
    </row>
    <row r="126" spans="1:17" ht="60" customHeight="1" x14ac:dyDescent="0.4">
      <c r="A126" s="124" t="s">
        <v>116</v>
      </c>
      <c r="B126" s="194" t="s">
        <v>99</v>
      </c>
      <c r="C126" s="122"/>
      <c r="D126" s="123">
        <v>3980</v>
      </c>
      <c r="E126" s="244">
        <f t="shared" ref="E126" si="48">D126+D127</f>
        <v>9910</v>
      </c>
      <c r="F126" s="122"/>
      <c r="G126" s="114">
        <f>ROUND(D126*0.67,0)</f>
        <v>2667</v>
      </c>
      <c r="H126" s="247">
        <f t="shared" ref="H126" si="49">G126+G127</f>
        <v>6640</v>
      </c>
      <c r="I126" s="122"/>
      <c r="J126" s="114">
        <f t="shared" ref="J126" si="50">ROUND(D126*0.74,0)</f>
        <v>2945</v>
      </c>
      <c r="K126" s="247">
        <f t="shared" ref="K126" si="51">J126+J127</f>
        <v>7333</v>
      </c>
      <c r="L126" s="122"/>
      <c r="M126" s="10">
        <f t="shared" ref="M126" si="52">ROUND(D126*0.77,0)</f>
        <v>3065</v>
      </c>
      <c r="N126" s="247">
        <f t="shared" ref="N126" si="53">M126+M127</f>
        <v>7631</v>
      </c>
      <c r="O126" s="122"/>
      <c r="P126" s="114">
        <f t="shared" ref="P126" si="54">ROUND(G126/1.18,0)</f>
        <v>2260</v>
      </c>
      <c r="Q126" s="247">
        <f t="shared" si="44"/>
        <v>5627</v>
      </c>
    </row>
    <row r="127" spans="1:17" ht="60" customHeight="1" x14ac:dyDescent="0.4">
      <c r="A127" s="124" t="s">
        <v>117</v>
      </c>
      <c r="B127" s="194"/>
      <c r="C127" s="123">
        <v>2600</v>
      </c>
      <c r="D127" s="248">
        <v>5930</v>
      </c>
      <c r="E127" s="244"/>
      <c r="F127" s="114">
        <f t="shared" ref="F127:F128" si="55">ROUND(C127*0.67,0)</f>
        <v>1742</v>
      </c>
      <c r="G127" s="249">
        <f>F127+F128</f>
        <v>3973</v>
      </c>
      <c r="H127" s="247" t="e">
        <f>#REF!</f>
        <v>#REF!</v>
      </c>
      <c r="I127" s="114">
        <f t="shared" ref="I127:I128" si="56">ROUND(C127*0.74,0)</f>
        <v>1924</v>
      </c>
      <c r="J127" s="249">
        <f>I127+I128</f>
        <v>4388</v>
      </c>
      <c r="K127" s="247" t="e">
        <f>#REF!</f>
        <v>#REF!</v>
      </c>
      <c r="L127" s="114">
        <f t="shared" ref="L127:L128" si="57">ROUND(C127*0.77,0)</f>
        <v>2002</v>
      </c>
      <c r="M127" s="249">
        <f>L127+L128</f>
        <v>4566</v>
      </c>
      <c r="N127" s="247"/>
      <c r="O127" s="114">
        <f t="shared" ref="O127:O128" si="58">ROUND(F127/1.18,0)</f>
        <v>1476</v>
      </c>
      <c r="P127" s="249">
        <f>O127+O128</f>
        <v>3367</v>
      </c>
      <c r="Q127" s="247"/>
    </row>
    <row r="128" spans="1:17" ht="60" customHeight="1" thickBot="1" x14ac:dyDescent="0.45">
      <c r="A128" s="48" t="s">
        <v>138</v>
      </c>
      <c r="B128" s="194"/>
      <c r="C128" s="122">
        <f>D127-C127</f>
        <v>3330</v>
      </c>
      <c r="D128" s="248"/>
      <c r="E128" s="244"/>
      <c r="F128" s="114">
        <f t="shared" si="55"/>
        <v>2231</v>
      </c>
      <c r="G128" s="249" t="e">
        <f>#REF!</f>
        <v>#REF!</v>
      </c>
      <c r="H128" s="247" t="e">
        <f>#REF!</f>
        <v>#REF!</v>
      </c>
      <c r="I128" s="114">
        <f t="shared" si="56"/>
        <v>2464</v>
      </c>
      <c r="J128" s="249" t="e">
        <f>#REF!</f>
        <v>#REF!</v>
      </c>
      <c r="K128" s="247" t="e">
        <f>#REF!</f>
        <v>#REF!</v>
      </c>
      <c r="L128" s="114">
        <f t="shared" si="57"/>
        <v>2564</v>
      </c>
      <c r="M128" s="249"/>
      <c r="N128" s="247"/>
      <c r="O128" s="114">
        <f t="shared" si="58"/>
        <v>1891</v>
      </c>
      <c r="P128" s="249"/>
      <c r="Q128" s="247"/>
    </row>
    <row r="129" spans="1:17" ht="60" customHeight="1" x14ac:dyDescent="0.4">
      <c r="A129" s="124" t="s">
        <v>118</v>
      </c>
      <c r="B129" s="194" t="s">
        <v>99</v>
      </c>
      <c r="C129" s="122"/>
      <c r="D129" s="123">
        <v>4200</v>
      </c>
      <c r="E129" s="244">
        <f t="shared" ref="E129" si="59">D129+D130</f>
        <v>11550</v>
      </c>
      <c r="F129" s="122"/>
      <c r="G129" s="114">
        <f>ROUND(D129*0.67,0)</f>
        <v>2814</v>
      </c>
      <c r="H129" s="247">
        <f t="shared" ref="H129" si="60">G129+G130</f>
        <v>7739</v>
      </c>
      <c r="I129" s="122"/>
      <c r="J129" s="114">
        <f t="shared" ref="J129" si="61">ROUND(D129*0.74,0)</f>
        <v>3108</v>
      </c>
      <c r="K129" s="247">
        <f t="shared" ref="K129" si="62">J129+J130</f>
        <v>8547</v>
      </c>
      <c r="L129" s="122"/>
      <c r="M129" s="10">
        <f t="shared" ref="M129" si="63">ROUND(D129*0.77,0)</f>
        <v>3234</v>
      </c>
      <c r="N129" s="247">
        <f t="shared" ref="N129" si="64">M129+M130</f>
        <v>8894</v>
      </c>
      <c r="O129" s="122"/>
      <c r="P129" s="114">
        <f t="shared" ref="P129" si="65">ROUND(G129/1.18,0)</f>
        <v>2385</v>
      </c>
      <c r="Q129" s="247">
        <f t="shared" si="44"/>
        <v>6559</v>
      </c>
    </row>
    <row r="130" spans="1:17" ht="60" customHeight="1" x14ac:dyDescent="0.4">
      <c r="A130" s="124" t="s">
        <v>119</v>
      </c>
      <c r="B130" s="194"/>
      <c r="C130" s="123">
        <v>3700</v>
      </c>
      <c r="D130" s="248">
        <v>7350</v>
      </c>
      <c r="E130" s="244"/>
      <c r="F130" s="114">
        <f t="shared" ref="F130:F131" si="66">ROUND(C130*0.67,0)</f>
        <v>2479</v>
      </c>
      <c r="G130" s="249">
        <f>F130+F131</f>
        <v>4925</v>
      </c>
      <c r="H130" s="247" t="e">
        <f>#REF!</f>
        <v>#REF!</v>
      </c>
      <c r="I130" s="114">
        <f t="shared" ref="I130:I131" si="67">ROUND(C130*0.74,0)</f>
        <v>2738</v>
      </c>
      <c r="J130" s="249">
        <f>I130+I131</f>
        <v>5439</v>
      </c>
      <c r="K130" s="247" t="e">
        <f>#REF!</f>
        <v>#REF!</v>
      </c>
      <c r="L130" s="114">
        <f t="shared" ref="L130:L131" si="68">ROUND(C130*0.77,0)</f>
        <v>2849</v>
      </c>
      <c r="M130" s="249">
        <f>L130+L131</f>
        <v>5660</v>
      </c>
      <c r="N130" s="247"/>
      <c r="O130" s="114">
        <f t="shared" ref="O130:O131" si="69">ROUND(F130/1.18,0)</f>
        <v>2101</v>
      </c>
      <c r="P130" s="249">
        <f>O130+O131</f>
        <v>4174</v>
      </c>
      <c r="Q130" s="247"/>
    </row>
    <row r="131" spans="1:17" ht="60" customHeight="1" x14ac:dyDescent="0.4">
      <c r="A131" s="48" t="s">
        <v>139</v>
      </c>
      <c r="B131" s="194"/>
      <c r="C131" s="122">
        <f>D130-C130</f>
        <v>3650</v>
      </c>
      <c r="D131" s="248"/>
      <c r="E131" s="244"/>
      <c r="F131" s="114">
        <f t="shared" si="66"/>
        <v>2446</v>
      </c>
      <c r="G131" s="249" t="e">
        <f>#REF!</f>
        <v>#REF!</v>
      </c>
      <c r="H131" s="247" t="e">
        <f>#REF!</f>
        <v>#REF!</v>
      </c>
      <c r="I131" s="114">
        <f t="shared" si="67"/>
        <v>2701</v>
      </c>
      <c r="J131" s="249" t="e">
        <f>#REF!</f>
        <v>#REF!</v>
      </c>
      <c r="K131" s="247" t="e">
        <f>#REF!</f>
        <v>#REF!</v>
      </c>
      <c r="L131" s="114">
        <f t="shared" si="68"/>
        <v>2811</v>
      </c>
      <c r="M131" s="249"/>
      <c r="N131" s="247"/>
      <c r="O131" s="114">
        <f t="shared" si="69"/>
        <v>2073</v>
      </c>
      <c r="P131" s="249"/>
      <c r="Q131" s="247"/>
    </row>
    <row r="132" spans="1:17" ht="73.5" customHeight="1" x14ac:dyDescent="0.4">
      <c r="A132" s="51" t="s">
        <v>254</v>
      </c>
      <c r="B132" s="17" t="s">
        <v>99</v>
      </c>
      <c r="C132" s="8"/>
      <c r="D132" s="256">
        <v>5400</v>
      </c>
      <c r="E132" s="256"/>
      <c r="F132" s="14"/>
      <c r="G132" s="255">
        <f t="shared" ref="G132:H132" si="70">ROUND(D132*0.67,0)</f>
        <v>3618</v>
      </c>
      <c r="H132" s="255">
        <f t="shared" si="70"/>
        <v>0</v>
      </c>
      <c r="I132" s="14"/>
      <c r="J132" s="255">
        <f t="shared" ref="J132:K132" si="71">ROUND(D132*0.74,0)</f>
        <v>3996</v>
      </c>
      <c r="K132" s="255">
        <f t="shared" si="71"/>
        <v>0</v>
      </c>
      <c r="L132" s="14"/>
      <c r="M132" s="255">
        <f t="shared" ref="M132:N132" si="72">ROUND(D132*0.77,0)</f>
        <v>4158</v>
      </c>
      <c r="N132" s="255">
        <f t="shared" si="72"/>
        <v>0</v>
      </c>
      <c r="O132" s="14"/>
      <c r="P132" s="255">
        <f t="shared" ref="P132:Q132" si="73">ROUND(G132/1.18,0)</f>
        <v>3066</v>
      </c>
      <c r="Q132" s="255">
        <f t="shared" si="73"/>
        <v>0</v>
      </c>
    </row>
    <row r="133" spans="1:17" ht="37.5" customHeight="1" thickBot="1" x14ac:dyDescent="0.45">
      <c r="A133" s="239" t="s">
        <v>184</v>
      </c>
      <c r="B133" s="240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1:17" ht="60" customHeight="1" x14ac:dyDescent="0.4">
      <c r="A134" s="124" t="s">
        <v>114</v>
      </c>
      <c r="B134" s="194" t="s">
        <v>267</v>
      </c>
      <c r="C134" s="122"/>
      <c r="D134" s="123">
        <v>3300</v>
      </c>
      <c r="E134" s="244">
        <f>D134+D135</f>
        <v>8830</v>
      </c>
      <c r="F134" s="122"/>
      <c r="G134" s="114">
        <f>ROUND(D134*0.67,0)</f>
        <v>2211</v>
      </c>
      <c r="H134" s="247">
        <f t="shared" ref="H134" si="74">G134+G135</f>
        <v>5916</v>
      </c>
      <c r="I134" s="122"/>
      <c r="J134" s="114">
        <f t="shared" ref="J134" si="75">ROUND(D134*0.74,0)</f>
        <v>2442</v>
      </c>
      <c r="K134" s="247">
        <f t="shared" ref="K134" si="76">J134+J135</f>
        <v>6534</v>
      </c>
      <c r="L134" s="122"/>
      <c r="M134" s="10">
        <f t="shared" ref="M134" si="77">ROUND(D134*0.77,0)</f>
        <v>2541</v>
      </c>
      <c r="N134" s="247">
        <f t="shared" ref="N134" si="78">M134+M135</f>
        <v>6799</v>
      </c>
      <c r="O134" s="122"/>
      <c r="P134" s="114">
        <f t="shared" ref="P134" si="79">ROUND(G134/1.18,0)</f>
        <v>1874</v>
      </c>
      <c r="Q134" s="247">
        <f t="shared" ref="Q134:Q140" si="80">P134+P135</f>
        <v>5013</v>
      </c>
    </row>
    <row r="135" spans="1:17" ht="60" customHeight="1" x14ac:dyDescent="0.4">
      <c r="A135" s="124" t="s">
        <v>115</v>
      </c>
      <c r="B135" s="194"/>
      <c r="C135" s="123">
        <v>2100</v>
      </c>
      <c r="D135" s="248">
        <v>5530</v>
      </c>
      <c r="E135" s="244"/>
      <c r="F135" s="114">
        <f t="shared" ref="F135:F136" si="81">ROUND(C135*0.67,0)</f>
        <v>1407</v>
      </c>
      <c r="G135" s="249">
        <f>F135+F136</f>
        <v>3705</v>
      </c>
      <c r="H135" s="247" t="e">
        <f>#REF!</f>
        <v>#REF!</v>
      </c>
      <c r="I135" s="114">
        <f t="shared" ref="I135:I136" si="82">ROUND(C135*0.74,0)</f>
        <v>1554</v>
      </c>
      <c r="J135" s="249">
        <f>I135+I136</f>
        <v>4092</v>
      </c>
      <c r="K135" s="247" t="e">
        <f>#REF!</f>
        <v>#REF!</v>
      </c>
      <c r="L135" s="114">
        <f t="shared" ref="L135:L136" si="83">ROUND(C135*0.77,0)</f>
        <v>1617</v>
      </c>
      <c r="M135" s="249">
        <f>L135+L136</f>
        <v>4258</v>
      </c>
      <c r="N135" s="247"/>
      <c r="O135" s="114">
        <f t="shared" ref="O135:O136" si="84">ROUND(F135/1.18,0)</f>
        <v>1192</v>
      </c>
      <c r="P135" s="249">
        <f>O135+O136</f>
        <v>3139</v>
      </c>
      <c r="Q135" s="247"/>
    </row>
    <row r="136" spans="1:17" ht="60" customHeight="1" thickBot="1" x14ac:dyDescent="0.45">
      <c r="A136" s="48" t="s">
        <v>137</v>
      </c>
      <c r="B136" s="194"/>
      <c r="C136" s="122">
        <f>D135-C135</f>
        <v>3430</v>
      </c>
      <c r="D136" s="248"/>
      <c r="E136" s="244"/>
      <c r="F136" s="114">
        <f t="shared" si="81"/>
        <v>2298</v>
      </c>
      <c r="G136" s="249" t="e">
        <f>#REF!</f>
        <v>#REF!</v>
      </c>
      <c r="H136" s="247" t="e">
        <f>#REF!</f>
        <v>#REF!</v>
      </c>
      <c r="I136" s="114">
        <f t="shared" si="82"/>
        <v>2538</v>
      </c>
      <c r="J136" s="249" t="e">
        <f>#REF!</f>
        <v>#REF!</v>
      </c>
      <c r="K136" s="247" t="e">
        <f>#REF!</f>
        <v>#REF!</v>
      </c>
      <c r="L136" s="114">
        <f t="shared" si="83"/>
        <v>2641</v>
      </c>
      <c r="M136" s="249"/>
      <c r="N136" s="247"/>
      <c r="O136" s="114">
        <f t="shared" si="84"/>
        <v>1947</v>
      </c>
      <c r="P136" s="249"/>
      <c r="Q136" s="247"/>
    </row>
    <row r="137" spans="1:17" ht="60" customHeight="1" x14ac:dyDescent="0.4">
      <c r="A137" s="124" t="s">
        <v>116</v>
      </c>
      <c r="B137" s="288" t="s">
        <v>267</v>
      </c>
      <c r="C137" s="122"/>
      <c r="D137" s="123">
        <v>4380</v>
      </c>
      <c r="E137" s="244">
        <f t="shared" ref="E137" si="85">D137+D138</f>
        <v>10900</v>
      </c>
      <c r="F137" s="122"/>
      <c r="G137" s="114">
        <f>ROUND(D137*0.67,0)</f>
        <v>2935</v>
      </c>
      <c r="H137" s="247">
        <f t="shared" ref="H137" si="86">G137+G138</f>
        <v>7303</v>
      </c>
      <c r="I137" s="122"/>
      <c r="J137" s="114">
        <f t="shared" ref="J137" si="87">ROUND(D137*0.74,0)</f>
        <v>3241</v>
      </c>
      <c r="K137" s="247">
        <f t="shared" ref="K137" si="88">J137+J138</f>
        <v>8066</v>
      </c>
      <c r="L137" s="122"/>
      <c r="M137" s="10">
        <f t="shared" ref="M137" si="89">ROUND(D137*0.77,0)</f>
        <v>3373</v>
      </c>
      <c r="N137" s="247">
        <f t="shared" ref="N137" si="90">M137+M138</f>
        <v>8393</v>
      </c>
      <c r="O137" s="122"/>
      <c r="P137" s="114">
        <f t="shared" ref="P137" si="91">ROUND(G137/1.18,0)</f>
        <v>2487</v>
      </c>
      <c r="Q137" s="247">
        <f t="shared" si="80"/>
        <v>6188</v>
      </c>
    </row>
    <row r="138" spans="1:17" ht="60" customHeight="1" x14ac:dyDescent="0.4">
      <c r="A138" s="124" t="s">
        <v>117</v>
      </c>
      <c r="B138" s="289"/>
      <c r="C138" s="123">
        <v>2600</v>
      </c>
      <c r="D138" s="248">
        <v>6520</v>
      </c>
      <c r="E138" s="244"/>
      <c r="F138" s="114">
        <f t="shared" ref="F138:F139" si="92">ROUND(C138*0.67,0)</f>
        <v>1742</v>
      </c>
      <c r="G138" s="249">
        <f>F138+F139</f>
        <v>4368</v>
      </c>
      <c r="H138" s="247" t="e">
        <f>#REF!</f>
        <v>#REF!</v>
      </c>
      <c r="I138" s="114">
        <f t="shared" ref="I138:I139" si="93">ROUND(C138*0.74,0)</f>
        <v>1924</v>
      </c>
      <c r="J138" s="249">
        <f>I138+I139</f>
        <v>4825</v>
      </c>
      <c r="K138" s="247" t="e">
        <f>#REF!</f>
        <v>#REF!</v>
      </c>
      <c r="L138" s="114">
        <f t="shared" ref="L138:L139" si="94">ROUND(C138*0.77,0)</f>
        <v>2002</v>
      </c>
      <c r="M138" s="249">
        <f>L138+L139</f>
        <v>5020</v>
      </c>
      <c r="N138" s="247"/>
      <c r="O138" s="114">
        <f t="shared" ref="O138:O139" si="95">ROUND(F138/1.18,0)</f>
        <v>1476</v>
      </c>
      <c r="P138" s="249">
        <f>O138+O139</f>
        <v>3701</v>
      </c>
      <c r="Q138" s="247"/>
    </row>
    <row r="139" spans="1:17" ht="60" customHeight="1" thickBot="1" x14ac:dyDescent="0.45">
      <c r="A139" s="48" t="s">
        <v>138</v>
      </c>
      <c r="B139" s="290"/>
      <c r="C139" s="122">
        <f>D138-C138</f>
        <v>3920</v>
      </c>
      <c r="D139" s="248"/>
      <c r="E139" s="244"/>
      <c r="F139" s="114">
        <f t="shared" si="92"/>
        <v>2626</v>
      </c>
      <c r="G139" s="249" t="e">
        <f>#REF!</f>
        <v>#REF!</v>
      </c>
      <c r="H139" s="247" t="e">
        <f>#REF!</f>
        <v>#REF!</v>
      </c>
      <c r="I139" s="114">
        <f t="shared" si="93"/>
        <v>2901</v>
      </c>
      <c r="J139" s="249" t="e">
        <f>#REF!</f>
        <v>#REF!</v>
      </c>
      <c r="K139" s="247" t="e">
        <f>#REF!</f>
        <v>#REF!</v>
      </c>
      <c r="L139" s="114">
        <f t="shared" si="94"/>
        <v>3018</v>
      </c>
      <c r="M139" s="249"/>
      <c r="N139" s="247"/>
      <c r="O139" s="114">
        <f t="shared" si="95"/>
        <v>2225</v>
      </c>
      <c r="P139" s="249"/>
      <c r="Q139" s="247"/>
    </row>
    <row r="140" spans="1:17" ht="60" customHeight="1" x14ac:dyDescent="0.4">
      <c r="A140" s="124" t="s">
        <v>118</v>
      </c>
      <c r="B140" s="288" t="s">
        <v>267</v>
      </c>
      <c r="C140" s="122"/>
      <c r="D140" s="123">
        <v>4620</v>
      </c>
      <c r="E140" s="244">
        <f t="shared" ref="E140" si="96">D140+D141</f>
        <v>12700</v>
      </c>
      <c r="F140" s="122"/>
      <c r="G140" s="114">
        <f>ROUND(D140*0.67,0)</f>
        <v>3095</v>
      </c>
      <c r="H140" s="247">
        <f t="shared" ref="H140" si="97">G140+G141</f>
        <v>8509</v>
      </c>
      <c r="I140" s="122"/>
      <c r="J140" s="114">
        <f t="shared" ref="J140" si="98">ROUND(D140*0.74,0)</f>
        <v>3419</v>
      </c>
      <c r="K140" s="247">
        <f t="shared" ref="K140" si="99">J140+J141</f>
        <v>9398</v>
      </c>
      <c r="L140" s="122"/>
      <c r="M140" s="10">
        <f t="shared" ref="M140" si="100">ROUND(D140*0.77,0)</f>
        <v>3557</v>
      </c>
      <c r="N140" s="247">
        <f t="shared" ref="N140" si="101">M140+M141</f>
        <v>9779</v>
      </c>
      <c r="O140" s="122"/>
      <c r="P140" s="114">
        <f t="shared" ref="P140" si="102">ROUND(G140/1.18,0)</f>
        <v>2623</v>
      </c>
      <c r="Q140" s="247">
        <f t="shared" si="80"/>
        <v>7211</v>
      </c>
    </row>
    <row r="141" spans="1:17" ht="60" customHeight="1" x14ac:dyDescent="0.4">
      <c r="A141" s="124" t="s">
        <v>119</v>
      </c>
      <c r="B141" s="289"/>
      <c r="C141" s="123">
        <v>3700</v>
      </c>
      <c r="D141" s="248">
        <v>8080</v>
      </c>
      <c r="E141" s="244"/>
      <c r="F141" s="114">
        <f t="shared" ref="F141:F142" si="103">ROUND(C141*0.67,0)</f>
        <v>2479</v>
      </c>
      <c r="G141" s="249">
        <f>F141+F142</f>
        <v>5414</v>
      </c>
      <c r="H141" s="247" t="e">
        <f>#REF!</f>
        <v>#REF!</v>
      </c>
      <c r="I141" s="114">
        <f t="shared" ref="I141:I142" si="104">ROUND(C141*0.74,0)</f>
        <v>2738</v>
      </c>
      <c r="J141" s="249">
        <f>I141+I142</f>
        <v>5979</v>
      </c>
      <c r="K141" s="247" t="e">
        <f>#REF!</f>
        <v>#REF!</v>
      </c>
      <c r="L141" s="114">
        <f t="shared" ref="L141:L142" si="105">ROUND(C141*0.77,0)</f>
        <v>2849</v>
      </c>
      <c r="M141" s="249">
        <f>L141+L142</f>
        <v>6222</v>
      </c>
      <c r="N141" s="247"/>
      <c r="O141" s="114">
        <f t="shared" ref="O141:O142" si="106">ROUND(F141/1.18,0)</f>
        <v>2101</v>
      </c>
      <c r="P141" s="249">
        <f>O141+O142</f>
        <v>4588</v>
      </c>
      <c r="Q141" s="247"/>
    </row>
    <row r="142" spans="1:17" ht="60" customHeight="1" x14ac:dyDescent="0.4">
      <c r="A142" s="48" t="s">
        <v>139</v>
      </c>
      <c r="B142" s="290"/>
      <c r="C142" s="122">
        <f>D141-C141</f>
        <v>4380</v>
      </c>
      <c r="D142" s="248"/>
      <c r="E142" s="244"/>
      <c r="F142" s="114">
        <f t="shared" si="103"/>
        <v>2935</v>
      </c>
      <c r="G142" s="249" t="e">
        <f>#REF!</f>
        <v>#REF!</v>
      </c>
      <c r="H142" s="247" t="e">
        <f>#REF!</f>
        <v>#REF!</v>
      </c>
      <c r="I142" s="114">
        <f t="shared" si="104"/>
        <v>3241</v>
      </c>
      <c r="J142" s="249" t="e">
        <f>#REF!</f>
        <v>#REF!</v>
      </c>
      <c r="K142" s="247" t="e">
        <f>#REF!</f>
        <v>#REF!</v>
      </c>
      <c r="L142" s="114">
        <f t="shared" si="105"/>
        <v>3373</v>
      </c>
      <c r="M142" s="249"/>
      <c r="N142" s="247"/>
      <c r="O142" s="114">
        <f t="shared" si="106"/>
        <v>2487</v>
      </c>
      <c r="P142" s="249"/>
      <c r="Q142" s="247"/>
    </row>
    <row r="143" spans="1:17" ht="60" x14ac:dyDescent="0.4">
      <c r="A143" s="51" t="s">
        <v>254</v>
      </c>
      <c r="B143" s="17" t="s">
        <v>267</v>
      </c>
      <c r="C143" s="8"/>
      <c r="D143" s="256">
        <v>6210</v>
      </c>
      <c r="E143" s="256"/>
      <c r="F143" s="14"/>
      <c r="G143" s="255">
        <f t="shared" ref="G143:H143" si="107">ROUND(D143*0.67,0)</f>
        <v>4161</v>
      </c>
      <c r="H143" s="255">
        <f t="shared" si="107"/>
        <v>0</v>
      </c>
      <c r="I143" s="14"/>
      <c r="J143" s="255">
        <f t="shared" ref="J143:K143" si="108">ROUND(D143*0.74,0)</f>
        <v>4595</v>
      </c>
      <c r="K143" s="255">
        <f t="shared" si="108"/>
        <v>0</v>
      </c>
      <c r="L143" s="14"/>
      <c r="M143" s="255">
        <f t="shared" ref="M143:N143" si="109">ROUND(D143*0.77,0)</f>
        <v>4782</v>
      </c>
      <c r="N143" s="255">
        <f t="shared" si="109"/>
        <v>0</v>
      </c>
      <c r="O143" s="14"/>
      <c r="P143" s="255">
        <f t="shared" ref="P143:Q143" si="110">ROUND(G143/1.18,0)</f>
        <v>3526</v>
      </c>
      <c r="Q143" s="255">
        <f t="shared" si="110"/>
        <v>0</v>
      </c>
    </row>
    <row r="144" spans="1:17" ht="37.5" customHeight="1" thickBot="1" x14ac:dyDescent="0.45">
      <c r="A144" s="13" t="s">
        <v>186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1:17" ht="50.1" customHeight="1" x14ac:dyDescent="0.4">
      <c r="A145" s="46" t="s">
        <v>187</v>
      </c>
      <c r="B145" s="254" t="s">
        <v>59</v>
      </c>
      <c r="C145" s="153"/>
      <c r="D145" s="154">
        <v>3480</v>
      </c>
      <c r="E145" s="244">
        <f>D145+D146</f>
        <v>8790</v>
      </c>
      <c r="F145" s="153"/>
      <c r="G145" s="114">
        <f>ROUND(D145*0.67,0)</f>
        <v>2332</v>
      </c>
      <c r="H145" s="247">
        <f>G145+G146</f>
        <v>5889</v>
      </c>
      <c r="I145" s="153"/>
      <c r="J145" s="114">
        <f>ROUND(D145*0.74,0)</f>
        <v>2575</v>
      </c>
      <c r="K145" s="247">
        <f>J145+J146</f>
        <v>6505</v>
      </c>
      <c r="L145" s="153"/>
      <c r="M145" s="10">
        <f>ROUND(D145*0.77,0)</f>
        <v>2680</v>
      </c>
      <c r="N145" s="247">
        <f>M145+M146</f>
        <v>6768</v>
      </c>
      <c r="O145" s="153"/>
      <c r="P145" s="114">
        <f>ROUND(G145/1.18,0)</f>
        <v>1976</v>
      </c>
      <c r="Q145" s="247">
        <f>P145+P146</f>
        <v>4990</v>
      </c>
    </row>
    <row r="146" spans="1:17" ht="50.1" customHeight="1" x14ac:dyDescent="0.4">
      <c r="A146" s="46" t="s">
        <v>191</v>
      </c>
      <c r="B146" s="254"/>
      <c r="C146" s="154">
        <v>2090</v>
      </c>
      <c r="D146" s="248">
        <v>5310</v>
      </c>
      <c r="E146" s="244"/>
      <c r="F146" s="114">
        <f>ROUND(C146*0.67,0)</f>
        <v>1400</v>
      </c>
      <c r="G146" s="249">
        <f>F146+F147</f>
        <v>3557</v>
      </c>
      <c r="H146" s="247" t="e">
        <f>#REF!</f>
        <v>#REF!</v>
      </c>
      <c r="I146" s="114">
        <f>ROUND(C146*0.74,0)</f>
        <v>1547</v>
      </c>
      <c r="J146" s="249">
        <f>I146+I147</f>
        <v>3930</v>
      </c>
      <c r="K146" s="247" t="e">
        <f>#REF!</f>
        <v>#REF!</v>
      </c>
      <c r="L146" s="114">
        <f>ROUND(C146*0.77,0)</f>
        <v>1609</v>
      </c>
      <c r="M146" s="249">
        <f>L146+L147</f>
        <v>4088</v>
      </c>
      <c r="N146" s="247"/>
      <c r="O146" s="114">
        <f>ROUND(F146/1.18,0)</f>
        <v>1186</v>
      </c>
      <c r="P146" s="249">
        <f>O146+O147</f>
        <v>3014</v>
      </c>
      <c r="Q146" s="247"/>
    </row>
    <row r="147" spans="1:17" ht="50.1" customHeight="1" thickBot="1" x14ac:dyDescent="0.45">
      <c r="A147" s="47" t="s">
        <v>192</v>
      </c>
      <c r="B147" s="254"/>
      <c r="C147" s="153">
        <f>D146-C146</f>
        <v>3220</v>
      </c>
      <c r="D147" s="248"/>
      <c r="E147" s="244"/>
      <c r="F147" s="114">
        <f>ROUND(C147*0.67,0)</f>
        <v>2157</v>
      </c>
      <c r="G147" s="249" t="e">
        <f>#REF!</f>
        <v>#REF!</v>
      </c>
      <c r="H147" s="247" t="e">
        <f>#REF!</f>
        <v>#REF!</v>
      </c>
      <c r="I147" s="114">
        <f>ROUND(C147*0.74,0)</f>
        <v>2383</v>
      </c>
      <c r="J147" s="249" t="e">
        <f>#REF!</f>
        <v>#REF!</v>
      </c>
      <c r="K147" s="247" t="e">
        <f>#REF!</f>
        <v>#REF!</v>
      </c>
      <c r="L147" s="114">
        <f>ROUND(C147*0.77,0)</f>
        <v>2479</v>
      </c>
      <c r="M147" s="249"/>
      <c r="N147" s="247"/>
      <c r="O147" s="114">
        <f>ROUND(F147/1.18,0)</f>
        <v>1828</v>
      </c>
      <c r="P147" s="249"/>
      <c r="Q147" s="247"/>
    </row>
    <row r="148" spans="1:17" ht="60" x14ac:dyDescent="0.4">
      <c r="A148" s="46" t="s">
        <v>190</v>
      </c>
      <c r="B148" s="250" t="s">
        <v>59</v>
      </c>
      <c r="C148" s="153"/>
      <c r="D148" s="154">
        <v>4610</v>
      </c>
      <c r="E148" s="244">
        <f>D148+D149</f>
        <v>9920</v>
      </c>
      <c r="F148" s="153"/>
      <c r="G148" s="114">
        <f>ROUND(D148*0.67,0)</f>
        <v>3089</v>
      </c>
      <c r="H148" s="247">
        <f>G148+G149</f>
        <v>6646</v>
      </c>
      <c r="I148" s="153"/>
      <c r="J148" s="114">
        <f>ROUND(D148*0.74,0)</f>
        <v>3411</v>
      </c>
      <c r="K148" s="247">
        <f>J148+J149</f>
        <v>7341</v>
      </c>
      <c r="L148" s="153"/>
      <c r="M148" s="10">
        <f>ROUND(D148*0.77,0)</f>
        <v>3550</v>
      </c>
      <c r="N148" s="247">
        <f>M148+M149</f>
        <v>7638</v>
      </c>
      <c r="O148" s="153"/>
      <c r="P148" s="114">
        <f>ROUND(G148/1.18,0)</f>
        <v>2618</v>
      </c>
      <c r="Q148" s="247">
        <f>P148+P149</f>
        <v>5632</v>
      </c>
    </row>
    <row r="149" spans="1:17" ht="50.1" customHeight="1" x14ac:dyDescent="0.4">
      <c r="A149" s="46" t="s">
        <v>191</v>
      </c>
      <c r="B149" s="251"/>
      <c r="C149" s="154">
        <v>2090</v>
      </c>
      <c r="D149" s="248">
        <v>5310</v>
      </c>
      <c r="E149" s="244"/>
      <c r="F149" s="114">
        <f>ROUND(C149*0.67,0)</f>
        <v>1400</v>
      </c>
      <c r="G149" s="249">
        <f>F149+F150</f>
        <v>3557</v>
      </c>
      <c r="H149" s="247" t="e">
        <f>#REF!</f>
        <v>#REF!</v>
      </c>
      <c r="I149" s="114">
        <f>ROUND(C149*0.74,0)</f>
        <v>1547</v>
      </c>
      <c r="J149" s="249">
        <f>I149+I150</f>
        <v>3930</v>
      </c>
      <c r="K149" s="247" t="e">
        <f>#REF!</f>
        <v>#REF!</v>
      </c>
      <c r="L149" s="114">
        <f>ROUND(C149*0.77,0)</f>
        <v>1609</v>
      </c>
      <c r="M149" s="249">
        <f>L149+L150</f>
        <v>4088</v>
      </c>
      <c r="N149" s="247"/>
      <c r="O149" s="114">
        <f>ROUND(F149/1.18,0)</f>
        <v>1186</v>
      </c>
      <c r="P149" s="249">
        <f>O149+O150</f>
        <v>3014</v>
      </c>
      <c r="Q149" s="247"/>
    </row>
    <row r="150" spans="1:17" ht="50.1" customHeight="1" x14ac:dyDescent="0.4">
      <c r="A150" s="47" t="s">
        <v>192</v>
      </c>
      <c r="B150" s="252"/>
      <c r="C150" s="153">
        <f>D149-C149</f>
        <v>3220</v>
      </c>
      <c r="D150" s="248"/>
      <c r="E150" s="244"/>
      <c r="F150" s="114">
        <f>ROUND(C150*0.67,0)</f>
        <v>2157</v>
      </c>
      <c r="G150" s="249" t="e">
        <f>#REF!</f>
        <v>#REF!</v>
      </c>
      <c r="H150" s="247" t="e">
        <f>#REF!</f>
        <v>#REF!</v>
      </c>
      <c r="I150" s="114">
        <f>ROUND(C150*0.74,0)</f>
        <v>2383</v>
      </c>
      <c r="J150" s="249" t="e">
        <f>#REF!</f>
        <v>#REF!</v>
      </c>
      <c r="K150" s="247" t="e">
        <f>#REF!</f>
        <v>#REF!</v>
      </c>
      <c r="L150" s="114">
        <f>ROUND(C150*0.77,0)</f>
        <v>2479</v>
      </c>
      <c r="M150" s="249"/>
      <c r="N150" s="247"/>
      <c r="O150" s="114">
        <f>ROUND(F150/1.18,0)</f>
        <v>1828</v>
      </c>
      <c r="P150" s="249"/>
      <c r="Q150" s="247"/>
    </row>
    <row r="151" spans="1:17" ht="50.1" customHeight="1" thickBot="1" x14ac:dyDescent="0.45">
      <c r="A151" s="55" t="s">
        <v>280</v>
      </c>
      <c r="B151" s="126"/>
      <c r="C151" s="127"/>
      <c r="D151" s="274">
        <v>5740</v>
      </c>
      <c r="E151" s="275"/>
      <c r="F151" s="114"/>
      <c r="G151" s="272">
        <f>ROUND(D151*0.67,0)</f>
        <v>3846</v>
      </c>
      <c r="H151" s="273">
        <f>ROUND(E151*0.67,0)</f>
        <v>0</v>
      </c>
      <c r="I151" s="114"/>
      <c r="J151" s="272">
        <f>ROUND(D151*0.74,0)</f>
        <v>4248</v>
      </c>
      <c r="K151" s="273">
        <f>ROUND(E151*0.74,0)</f>
        <v>0</v>
      </c>
      <c r="L151" s="114"/>
      <c r="M151" s="272">
        <f>ROUND(D151*0.77,0)</f>
        <v>4420</v>
      </c>
      <c r="N151" s="273"/>
      <c r="O151" s="114"/>
      <c r="P151" s="272">
        <f>ROUND(G151/1.18,0)</f>
        <v>3259</v>
      </c>
      <c r="Q151" s="273">
        <f>ROUND(H151/1.18,0)</f>
        <v>0</v>
      </c>
    </row>
    <row r="152" spans="1:17" ht="60" x14ac:dyDescent="0.4">
      <c r="A152" s="138" t="s">
        <v>279</v>
      </c>
      <c r="B152" s="193" t="s">
        <v>59</v>
      </c>
      <c r="C152" s="127"/>
      <c r="D152" s="128">
        <v>8940</v>
      </c>
      <c r="E152" s="244">
        <f>D152+D153</f>
        <v>33690</v>
      </c>
      <c r="F152" s="127"/>
      <c r="G152" s="114">
        <f>ROUND(D152*0.67,0)</f>
        <v>5990</v>
      </c>
      <c r="H152" s="247">
        <f>G152+G153</f>
        <v>22572</v>
      </c>
      <c r="I152" s="127"/>
      <c r="J152" s="114">
        <f>ROUND(D152*0.74,0)</f>
        <v>6616</v>
      </c>
      <c r="K152" s="247">
        <f>J152+J153</f>
        <v>24931</v>
      </c>
      <c r="L152" s="127"/>
      <c r="M152" s="10">
        <f>ROUND(D152*0.77,0)</f>
        <v>6884</v>
      </c>
      <c r="N152" s="247">
        <f>M152+M153</f>
        <v>25941</v>
      </c>
      <c r="O152" s="127"/>
      <c r="P152" s="114">
        <f>ROUND(G152/1.18,0)</f>
        <v>5076</v>
      </c>
      <c r="Q152" s="247">
        <f>P152+P153</f>
        <v>19128</v>
      </c>
    </row>
    <row r="153" spans="1:17" ht="50.1" customHeight="1" x14ac:dyDescent="0.4">
      <c r="A153" s="138" t="s">
        <v>80</v>
      </c>
      <c r="B153" s="193"/>
      <c r="C153" s="128">
        <v>13420</v>
      </c>
      <c r="D153" s="248">
        <v>24750</v>
      </c>
      <c r="E153" s="244"/>
      <c r="F153" s="114">
        <f>ROUND(C153*0.67,0)</f>
        <v>8991</v>
      </c>
      <c r="G153" s="249">
        <f>F153+F154</f>
        <v>16582</v>
      </c>
      <c r="H153" s="247" t="e">
        <f>#REF!</f>
        <v>#REF!</v>
      </c>
      <c r="I153" s="114">
        <f>ROUND(C153*0.74,0)</f>
        <v>9931</v>
      </c>
      <c r="J153" s="249">
        <f>I153+I154</f>
        <v>18315</v>
      </c>
      <c r="K153" s="247" t="e">
        <f>#REF!</f>
        <v>#REF!</v>
      </c>
      <c r="L153" s="114">
        <f>ROUND(C153*0.77,0)</f>
        <v>10333</v>
      </c>
      <c r="M153" s="249">
        <f>L153+L154</f>
        <v>19057</v>
      </c>
      <c r="N153" s="247"/>
      <c r="O153" s="114">
        <f>ROUND(F153/1.18,0)</f>
        <v>7619</v>
      </c>
      <c r="P153" s="249">
        <f>O153+O154</f>
        <v>14052</v>
      </c>
      <c r="Q153" s="247"/>
    </row>
    <row r="154" spans="1:17" ht="50.1" customHeight="1" x14ac:dyDescent="0.4">
      <c r="A154" s="48" t="s">
        <v>278</v>
      </c>
      <c r="B154" s="193"/>
      <c r="C154" s="127">
        <f>D153-C153</f>
        <v>11330</v>
      </c>
      <c r="D154" s="248"/>
      <c r="E154" s="244"/>
      <c r="F154" s="114">
        <f>ROUND(C154*0.67,0)</f>
        <v>7591</v>
      </c>
      <c r="G154" s="249" t="e">
        <f>#REF!</f>
        <v>#REF!</v>
      </c>
      <c r="H154" s="247" t="e">
        <f>#REF!</f>
        <v>#REF!</v>
      </c>
      <c r="I154" s="114">
        <f>ROUND(C154*0.74,0)</f>
        <v>8384</v>
      </c>
      <c r="J154" s="249" t="e">
        <f>#REF!</f>
        <v>#REF!</v>
      </c>
      <c r="K154" s="247" t="e">
        <f>#REF!</f>
        <v>#REF!</v>
      </c>
      <c r="L154" s="114">
        <f>ROUND(C154*0.77,0)</f>
        <v>8724</v>
      </c>
      <c r="M154" s="249"/>
      <c r="N154" s="247"/>
      <c r="O154" s="114">
        <f>ROUND(F154/1.18,0)</f>
        <v>6433</v>
      </c>
      <c r="P154" s="249"/>
      <c r="Q154" s="247"/>
    </row>
    <row r="155" spans="1:17" ht="37.5" customHeight="1" thickBot="1" x14ac:dyDescent="0.45">
      <c r="A155" s="13" t="s">
        <v>213</v>
      </c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1:17" ht="75.75" customHeight="1" x14ac:dyDescent="0.4">
      <c r="A156" s="46" t="s">
        <v>187</v>
      </c>
      <c r="B156" s="241" t="s">
        <v>303</v>
      </c>
      <c r="C156" s="153"/>
      <c r="D156" s="154">
        <v>4390</v>
      </c>
      <c r="E156" s="244">
        <f>D156+D157</f>
        <v>12480</v>
      </c>
      <c r="F156" s="153"/>
      <c r="G156" s="114">
        <f>ROUND(D156*0.67,0)</f>
        <v>2941</v>
      </c>
      <c r="H156" s="247">
        <f>G156+G157</f>
        <v>8361</v>
      </c>
      <c r="I156" s="153"/>
      <c r="J156" s="114">
        <f>ROUND(D156*0.74,0)</f>
        <v>3249</v>
      </c>
      <c r="K156" s="247">
        <f>J156+J157</f>
        <v>9235</v>
      </c>
      <c r="L156" s="153"/>
      <c r="M156" s="10">
        <f>ROUND(D156*0.77,0)</f>
        <v>3380</v>
      </c>
      <c r="N156" s="247">
        <f>M156+M157</f>
        <v>9609</v>
      </c>
      <c r="O156" s="153"/>
      <c r="P156" s="114">
        <f>ROUND(G156/1.18,0)</f>
        <v>2492</v>
      </c>
      <c r="Q156" s="247">
        <f>P156+P157</f>
        <v>7085</v>
      </c>
    </row>
    <row r="157" spans="1:17" ht="75.75" customHeight="1" x14ac:dyDescent="0.4">
      <c r="A157" s="46" t="s">
        <v>188</v>
      </c>
      <c r="B157" s="242"/>
      <c r="C157" s="154">
        <v>1760</v>
      </c>
      <c r="D157" s="248">
        <v>8090</v>
      </c>
      <c r="E157" s="244"/>
      <c r="F157" s="114">
        <f>ROUND(C157*0.67,0)</f>
        <v>1179</v>
      </c>
      <c r="G157" s="249">
        <f>F157+F158</f>
        <v>5420</v>
      </c>
      <c r="H157" s="247" t="e">
        <f>#REF!</f>
        <v>#REF!</v>
      </c>
      <c r="I157" s="114">
        <f>ROUND(C157*0.74,0)</f>
        <v>1302</v>
      </c>
      <c r="J157" s="249">
        <f>I157+I158</f>
        <v>5986</v>
      </c>
      <c r="K157" s="247" t="e">
        <f>#REF!</f>
        <v>#REF!</v>
      </c>
      <c r="L157" s="114">
        <f>ROUND(C157*0.77,0)</f>
        <v>1355</v>
      </c>
      <c r="M157" s="249">
        <f>L157+L158</f>
        <v>6229</v>
      </c>
      <c r="N157" s="247"/>
      <c r="O157" s="114">
        <f>ROUND(F157/1.18,0)</f>
        <v>999</v>
      </c>
      <c r="P157" s="249">
        <f>O157+O158</f>
        <v>4593</v>
      </c>
      <c r="Q157" s="247"/>
    </row>
    <row r="158" spans="1:17" ht="75.75" customHeight="1" thickBot="1" x14ac:dyDescent="0.45">
      <c r="A158" s="47" t="s">
        <v>189</v>
      </c>
      <c r="B158" s="243"/>
      <c r="C158" s="153">
        <f>D157-C157</f>
        <v>6330</v>
      </c>
      <c r="D158" s="248"/>
      <c r="E158" s="244"/>
      <c r="F158" s="114">
        <f>ROUND(C158*0.67,0)</f>
        <v>4241</v>
      </c>
      <c r="G158" s="249" t="e">
        <f>#REF!</f>
        <v>#REF!</v>
      </c>
      <c r="H158" s="247" t="e">
        <f>#REF!</f>
        <v>#REF!</v>
      </c>
      <c r="I158" s="114">
        <f>ROUND(C158*0.74,0)</f>
        <v>4684</v>
      </c>
      <c r="J158" s="249" t="e">
        <f>#REF!</f>
        <v>#REF!</v>
      </c>
      <c r="K158" s="247" t="e">
        <f>#REF!</f>
        <v>#REF!</v>
      </c>
      <c r="L158" s="114">
        <f>ROUND(C158*0.77,0)</f>
        <v>4874</v>
      </c>
      <c r="M158" s="249"/>
      <c r="N158" s="247"/>
      <c r="O158" s="114">
        <f>ROUND(F158/1.18,0)</f>
        <v>3594</v>
      </c>
      <c r="P158" s="249"/>
      <c r="Q158" s="247"/>
    </row>
    <row r="159" spans="1:17" ht="75.75" customHeight="1" x14ac:dyDescent="0.4">
      <c r="A159" s="124" t="s">
        <v>187</v>
      </c>
      <c r="B159" s="190" t="s">
        <v>269</v>
      </c>
      <c r="C159" s="122"/>
      <c r="D159" s="123">
        <v>3990</v>
      </c>
      <c r="E159" s="244">
        <f>D159+D160</f>
        <v>11340</v>
      </c>
      <c r="F159" s="122"/>
      <c r="G159" s="114">
        <f>ROUND(D159*0.67,0)</f>
        <v>2673</v>
      </c>
      <c r="H159" s="247">
        <f t="shared" ref="H159" si="111">G159+G160</f>
        <v>7598</v>
      </c>
      <c r="I159" s="122"/>
      <c r="J159" s="114">
        <f t="shared" ref="J159" si="112">ROUND(D159*0.74,0)</f>
        <v>2953</v>
      </c>
      <c r="K159" s="247">
        <f t="shared" ref="K159" si="113">J159+J160</f>
        <v>8392</v>
      </c>
      <c r="L159" s="122"/>
      <c r="M159" s="10">
        <f t="shared" ref="M159" si="114">ROUND(D159*0.77,0)</f>
        <v>3072</v>
      </c>
      <c r="N159" s="247">
        <f t="shared" ref="N159" si="115">M159+M160</f>
        <v>8732</v>
      </c>
      <c r="O159" s="122"/>
      <c r="P159" s="114">
        <f t="shared" ref="P159" si="116">ROUND(G159/1.18,0)</f>
        <v>2265</v>
      </c>
      <c r="Q159" s="247">
        <f t="shared" ref="Q159:Q177" si="117">P159+P160</f>
        <v>6438</v>
      </c>
    </row>
    <row r="160" spans="1:17" ht="75.75" customHeight="1" x14ac:dyDescent="0.4">
      <c r="A160" s="124" t="s">
        <v>188</v>
      </c>
      <c r="B160" s="191"/>
      <c r="C160" s="123">
        <v>1600</v>
      </c>
      <c r="D160" s="248">
        <v>7350</v>
      </c>
      <c r="E160" s="244"/>
      <c r="F160" s="114">
        <f t="shared" ref="F160:F161" si="118">ROUND(C160*0.67,0)</f>
        <v>1072</v>
      </c>
      <c r="G160" s="249">
        <f>F160+F161</f>
        <v>4925</v>
      </c>
      <c r="H160" s="247" t="e">
        <f>#REF!</f>
        <v>#REF!</v>
      </c>
      <c r="I160" s="114">
        <f t="shared" ref="I160:I161" si="119">ROUND(C160*0.74,0)</f>
        <v>1184</v>
      </c>
      <c r="J160" s="249">
        <f>I160+I161</f>
        <v>5439</v>
      </c>
      <c r="K160" s="247" t="e">
        <f>#REF!</f>
        <v>#REF!</v>
      </c>
      <c r="L160" s="114">
        <f t="shared" ref="L160:L161" si="120">ROUND(C160*0.77,0)</f>
        <v>1232</v>
      </c>
      <c r="M160" s="249">
        <f>L160+L161</f>
        <v>5660</v>
      </c>
      <c r="N160" s="247"/>
      <c r="O160" s="114">
        <f t="shared" ref="O160:O161" si="121">ROUND(F160/1.18,0)</f>
        <v>908</v>
      </c>
      <c r="P160" s="249">
        <f>O160+O161</f>
        <v>4173</v>
      </c>
      <c r="Q160" s="247"/>
    </row>
    <row r="161" spans="1:17" ht="75.75" customHeight="1" thickBot="1" x14ac:dyDescent="0.45">
      <c r="A161" s="48" t="s">
        <v>189</v>
      </c>
      <c r="B161" s="192"/>
      <c r="C161" s="122">
        <f>D160-C160</f>
        <v>5750</v>
      </c>
      <c r="D161" s="248"/>
      <c r="E161" s="244"/>
      <c r="F161" s="114">
        <f t="shared" si="118"/>
        <v>3853</v>
      </c>
      <c r="G161" s="249" t="e">
        <f>#REF!</f>
        <v>#REF!</v>
      </c>
      <c r="H161" s="247" t="e">
        <f>#REF!</f>
        <v>#REF!</v>
      </c>
      <c r="I161" s="114">
        <f t="shared" si="119"/>
        <v>4255</v>
      </c>
      <c r="J161" s="249" t="e">
        <f>#REF!</f>
        <v>#REF!</v>
      </c>
      <c r="K161" s="247" t="e">
        <f>#REF!</f>
        <v>#REF!</v>
      </c>
      <c r="L161" s="114">
        <f t="shared" si="120"/>
        <v>4428</v>
      </c>
      <c r="M161" s="249"/>
      <c r="N161" s="247"/>
      <c r="O161" s="114">
        <f t="shared" si="121"/>
        <v>3265</v>
      </c>
      <c r="P161" s="249"/>
      <c r="Q161" s="247"/>
    </row>
    <row r="162" spans="1:17" ht="63" customHeight="1" x14ac:dyDescent="0.4">
      <c r="A162" s="124" t="s">
        <v>190</v>
      </c>
      <c r="B162" s="190" t="s">
        <v>269</v>
      </c>
      <c r="C162" s="122"/>
      <c r="D162" s="123">
        <v>5580</v>
      </c>
      <c r="E162" s="244">
        <f>D162+D163</f>
        <v>14570</v>
      </c>
      <c r="F162" s="122"/>
      <c r="G162" s="114">
        <f>ROUND(D162*0.67,0)</f>
        <v>3739</v>
      </c>
      <c r="H162" s="247">
        <f t="shared" ref="H162" si="122">G162+G163</f>
        <v>9762</v>
      </c>
      <c r="I162" s="122"/>
      <c r="J162" s="114">
        <f t="shared" ref="J162" si="123">ROUND(D162*0.74,0)</f>
        <v>4129</v>
      </c>
      <c r="K162" s="247">
        <f t="shared" ref="K162" si="124">J162+J163</f>
        <v>10782</v>
      </c>
      <c r="L162" s="122"/>
      <c r="M162" s="10">
        <f t="shared" ref="M162" si="125">ROUND(D162*0.77,0)</f>
        <v>4297</v>
      </c>
      <c r="N162" s="247">
        <f t="shared" ref="N162" si="126">M162+M163</f>
        <v>11219</v>
      </c>
      <c r="O162" s="122"/>
      <c r="P162" s="114">
        <f t="shared" ref="P162" si="127">ROUND(G162/1.18,0)</f>
        <v>3169</v>
      </c>
      <c r="Q162" s="247">
        <f t="shared" si="117"/>
        <v>8273</v>
      </c>
    </row>
    <row r="163" spans="1:17" ht="63" customHeight="1" x14ac:dyDescent="0.4">
      <c r="A163" s="124" t="s">
        <v>191</v>
      </c>
      <c r="B163" s="191"/>
      <c r="C163" s="123">
        <v>1900</v>
      </c>
      <c r="D163" s="248">
        <v>8990</v>
      </c>
      <c r="E163" s="244"/>
      <c r="F163" s="114">
        <f t="shared" ref="F163:F164" si="128">ROUND(C163*0.67,0)</f>
        <v>1273</v>
      </c>
      <c r="G163" s="249">
        <f>F163+F164</f>
        <v>6023</v>
      </c>
      <c r="H163" s="247" t="e">
        <f>#REF!</f>
        <v>#REF!</v>
      </c>
      <c r="I163" s="114">
        <f t="shared" ref="I163:I164" si="129">ROUND(C163*0.74,0)</f>
        <v>1406</v>
      </c>
      <c r="J163" s="249">
        <f>I163+I164</f>
        <v>6653</v>
      </c>
      <c r="K163" s="247" t="e">
        <f>#REF!</f>
        <v>#REF!</v>
      </c>
      <c r="L163" s="114">
        <f t="shared" ref="L163:L164" si="130">ROUND(C163*0.77,0)</f>
        <v>1463</v>
      </c>
      <c r="M163" s="249">
        <f>L163+L164</f>
        <v>6922</v>
      </c>
      <c r="N163" s="247"/>
      <c r="O163" s="114">
        <f t="shared" ref="O163:O164" si="131">ROUND(F163/1.18,0)</f>
        <v>1079</v>
      </c>
      <c r="P163" s="249">
        <f>O163+O164</f>
        <v>5104</v>
      </c>
      <c r="Q163" s="247"/>
    </row>
    <row r="164" spans="1:17" ht="63" customHeight="1" thickBot="1" x14ac:dyDescent="0.45">
      <c r="A164" s="48" t="s">
        <v>192</v>
      </c>
      <c r="B164" s="192"/>
      <c r="C164" s="122">
        <f>D163-C163</f>
        <v>7090</v>
      </c>
      <c r="D164" s="248"/>
      <c r="E164" s="244"/>
      <c r="F164" s="114">
        <f t="shared" si="128"/>
        <v>4750</v>
      </c>
      <c r="G164" s="249" t="e">
        <f>#REF!</f>
        <v>#REF!</v>
      </c>
      <c r="H164" s="247" t="e">
        <f>#REF!</f>
        <v>#REF!</v>
      </c>
      <c r="I164" s="114">
        <f t="shared" si="129"/>
        <v>5247</v>
      </c>
      <c r="J164" s="249" t="e">
        <f>#REF!</f>
        <v>#REF!</v>
      </c>
      <c r="K164" s="247" t="e">
        <f>#REF!</f>
        <v>#REF!</v>
      </c>
      <c r="L164" s="114">
        <f t="shared" si="130"/>
        <v>5459</v>
      </c>
      <c r="M164" s="249"/>
      <c r="N164" s="247"/>
      <c r="O164" s="114">
        <f t="shared" si="131"/>
        <v>4025</v>
      </c>
      <c r="P164" s="249"/>
      <c r="Q164" s="247"/>
    </row>
    <row r="165" spans="1:17" ht="63" customHeight="1" x14ac:dyDescent="0.4">
      <c r="A165" s="46" t="s">
        <v>190</v>
      </c>
      <c r="B165" s="190" t="s">
        <v>269</v>
      </c>
      <c r="C165" s="122"/>
      <c r="D165" s="123">
        <v>5580</v>
      </c>
      <c r="E165" s="244">
        <f>D165+D166</f>
        <v>15080</v>
      </c>
      <c r="F165" s="122"/>
      <c r="G165" s="114">
        <f>ROUND(D165*0.67,0)</f>
        <v>3739</v>
      </c>
      <c r="H165" s="247">
        <f t="shared" ref="H165" si="132">G165+G166</f>
        <v>10104</v>
      </c>
      <c r="I165" s="122"/>
      <c r="J165" s="114">
        <f t="shared" ref="J165" si="133">ROUND(D165*0.74,0)</f>
        <v>4129</v>
      </c>
      <c r="K165" s="247">
        <f t="shared" ref="K165" si="134">J165+J166</f>
        <v>11159</v>
      </c>
      <c r="L165" s="122"/>
      <c r="M165" s="10">
        <f t="shared" ref="M165" si="135">ROUND(D165*0.77,0)</f>
        <v>4297</v>
      </c>
      <c r="N165" s="247">
        <f t="shared" ref="N165" si="136">M165+M166</f>
        <v>11612</v>
      </c>
      <c r="O165" s="122"/>
      <c r="P165" s="114">
        <f t="shared" ref="P165" si="137">ROUND(G165/1.18,0)</f>
        <v>3169</v>
      </c>
      <c r="Q165" s="260">
        <f t="shared" si="117"/>
        <v>8563</v>
      </c>
    </row>
    <row r="166" spans="1:17" ht="63" customHeight="1" x14ac:dyDescent="0.4">
      <c r="A166" s="46" t="s">
        <v>193</v>
      </c>
      <c r="B166" s="191"/>
      <c r="C166" s="123">
        <v>2100</v>
      </c>
      <c r="D166" s="248">
        <v>9500</v>
      </c>
      <c r="E166" s="244"/>
      <c r="F166" s="114">
        <f t="shared" ref="F166:F167" si="138">ROUND(C166*0.67,0)</f>
        <v>1407</v>
      </c>
      <c r="G166" s="249">
        <f>F166+F167</f>
        <v>6365</v>
      </c>
      <c r="H166" s="247" t="e">
        <f>#REF!</f>
        <v>#REF!</v>
      </c>
      <c r="I166" s="114">
        <f t="shared" ref="I166:I167" si="139">ROUND(C166*0.74,0)</f>
        <v>1554</v>
      </c>
      <c r="J166" s="249">
        <f>I166+I167</f>
        <v>7030</v>
      </c>
      <c r="K166" s="247" t="e">
        <f>#REF!</f>
        <v>#REF!</v>
      </c>
      <c r="L166" s="114">
        <f t="shared" ref="L166:L167" si="140">ROUND(C166*0.77,0)</f>
        <v>1617</v>
      </c>
      <c r="M166" s="249">
        <f>L166+L167</f>
        <v>7315</v>
      </c>
      <c r="N166" s="247"/>
      <c r="O166" s="114">
        <f t="shared" ref="O166:O167" si="141">ROUND(F166/1.18,0)</f>
        <v>1192</v>
      </c>
      <c r="P166" s="270">
        <f>O166+O167</f>
        <v>5394</v>
      </c>
      <c r="Q166" s="261"/>
    </row>
    <row r="167" spans="1:17" ht="63" customHeight="1" thickBot="1" x14ac:dyDescent="0.45">
      <c r="A167" s="47" t="s">
        <v>194</v>
      </c>
      <c r="B167" s="192"/>
      <c r="C167" s="122">
        <f>D166-C166</f>
        <v>7400</v>
      </c>
      <c r="D167" s="248"/>
      <c r="E167" s="244"/>
      <c r="F167" s="114">
        <f t="shared" si="138"/>
        <v>4958</v>
      </c>
      <c r="G167" s="249" t="e">
        <f>#REF!</f>
        <v>#REF!</v>
      </c>
      <c r="H167" s="247" t="e">
        <f>#REF!</f>
        <v>#REF!</v>
      </c>
      <c r="I167" s="114">
        <f t="shared" si="139"/>
        <v>5476</v>
      </c>
      <c r="J167" s="249" t="e">
        <f>#REF!</f>
        <v>#REF!</v>
      </c>
      <c r="K167" s="247" t="e">
        <f>#REF!</f>
        <v>#REF!</v>
      </c>
      <c r="L167" s="114">
        <f t="shared" si="140"/>
        <v>5698</v>
      </c>
      <c r="M167" s="249"/>
      <c r="N167" s="247"/>
      <c r="O167" s="114">
        <f t="shared" si="141"/>
        <v>4202</v>
      </c>
      <c r="P167" s="271"/>
      <c r="Q167" s="262"/>
    </row>
    <row r="168" spans="1:17" ht="63" customHeight="1" x14ac:dyDescent="0.4">
      <c r="A168" s="46" t="s">
        <v>195</v>
      </c>
      <c r="B168" s="190" t="s">
        <v>269</v>
      </c>
      <c r="C168" s="122"/>
      <c r="D168" s="123">
        <v>5780</v>
      </c>
      <c r="E168" s="244">
        <f>D168+D169</f>
        <v>16770</v>
      </c>
      <c r="F168" s="122"/>
      <c r="G168" s="114">
        <f>ROUND(D168*0.67,0)</f>
        <v>3873</v>
      </c>
      <c r="H168" s="247">
        <f t="shared" ref="H168" si="142">G168+G169</f>
        <v>11236</v>
      </c>
      <c r="I168" s="122"/>
      <c r="J168" s="114">
        <f t="shared" ref="J168" si="143">ROUND(D168*0.74,0)</f>
        <v>4277</v>
      </c>
      <c r="K168" s="247">
        <f t="shared" ref="K168" si="144">J168+J169</f>
        <v>12410</v>
      </c>
      <c r="L168" s="122"/>
      <c r="M168" s="10">
        <f t="shared" ref="M168" si="145">ROUND(D168*0.77,0)</f>
        <v>4451</v>
      </c>
      <c r="N168" s="247">
        <f t="shared" ref="N168" si="146">M168+M169</f>
        <v>12913</v>
      </c>
      <c r="O168" s="122"/>
      <c r="P168" s="114">
        <f t="shared" ref="P168" si="147">ROUND(G168/1.18,0)</f>
        <v>3282</v>
      </c>
      <c r="Q168" s="260">
        <f t="shared" si="117"/>
        <v>9522</v>
      </c>
    </row>
    <row r="169" spans="1:17" ht="63" customHeight="1" x14ac:dyDescent="0.4">
      <c r="A169" s="46" t="s">
        <v>196</v>
      </c>
      <c r="B169" s="191"/>
      <c r="C169" s="123">
        <v>2400</v>
      </c>
      <c r="D169" s="248">
        <v>10990</v>
      </c>
      <c r="E169" s="244"/>
      <c r="F169" s="114">
        <f t="shared" ref="F169:F170" si="148">ROUND(C169*0.67,0)</f>
        <v>1608</v>
      </c>
      <c r="G169" s="249">
        <f>F169+F170</f>
        <v>7363</v>
      </c>
      <c r="H169" s="247" t="e">
        <f>#REF!</f>
        <v>#REF!</v>
      </c>
      <c r="I169" s="114">
        <f t="shared" ref="I169:I170" si="149">ROUND(C169*0.74,0)</f>
        <v>1776</v>
      </c>
      <c r="J169" s="249">
        <f>I169+I170</f>
        <v>8133</v>
      </c>
      <c r="K169" s="247" t="e">
        <f>#REF!</f>
        <v>#REF!</v>
      </c>
      <c r="L169" s="114">
        <f t="shared" ref="L169:L170" si="150">ROUND(C169*0.77,0)</f>
        <v>1848</v>
      </c>
      <c r="M169" s="249">
        <f>L169+L170</f>
        <v>8462</v>
      </c>
      <c r="N169" s="247"/>
      <c r="O169" s="114">
        <f t="shared" ref="O169:O170" si="151">ROUND(F169/1.18,0)</f>
        <v>1363</v>
      </c>
      <c r="P169" s="270">
        <f>O169+O170</f>
        <v>6240</v>
      </c>
      <c r="Q169" s="261"/>
    </row>
    <row r="170" spans="1:17" ht="63" customHeight="1" thickBot="1" x14ac:dyDescent="0.45">
      <c r="A170" s="47" t="s">
        <v>197</v>
      </c>
      <c r="B170" s="192"/>
      <c r="C170" s="122">
        <f>D169-C169</f>
        <v>8590</v>
      </c>
      <c r="D170" s="248"/>
      <c r="E170" s="244"/>
      <c r="F170" s="114">
        <f t="shared" si="148"/>
        <v>5755</v>
      </c>
      <c r="G170" s="249" t="e">
        <f>#REF!</f>
        <v>#REF!</v>
      </c>
      <c r="H170" s="247" t="e">
        <f>#REF!</f>
        <v>#REF!</v>
      </c>
      <c r="I170" s="114">
        <f t="shared" si="149"/>
        <v>6357</v>
      </c>
      <c r="J170" s="249" t="e">
        <f>#REF!</f>
        <v>#REF!</v>
      </c>
      <c r="K170" s="247" t="e">
        <f>#REF!</f>
        <v>#REF!</v>
      </c>
      <c r="L170" s="114">
        <f t="shared" si="150"/>
        <v>6614</v>
      </c>
      <c r="M170" s="249"/>
      <c r="N170" s="247"/>
      <c r="O170" s="114">
        <f t="shared" si="151"/>
        <v>4877</v>
      </c>
      <c r="P170" s="271"/>
      <c r="Q170" s="262"/>
    </row>
    <row r="171" spans="1:17" ht="63" customHeight="1" x14ac:dyDescent="0.4">
      <c r="A171" s="124" t="s">
        <v>198</v>
      </c>
      <c r="B171" s="190" t="s">
        <v>269</v>
      </c>
      <c r="C171" s="122"/>
      <c r="D171" s="123">
        <v>7370</v>
      </c>
      <c r="E171" s="244">
        <f>D171+D172</f>
        <v>18360</v>
      </c>
      <c r="F171" s="122"/>
      <c r="G171" s="114">
        <f>ROUND(D171*0.67,0)</f>
        <v>4938</v>
      </c>
      <c r="H171" s="247">
        <f t="shared" ref="H171" si="152">G171+G172</f>
        <v>12301</v>
      </c>
      <c r="I171" s="122"/>
      <c r="J171" s="114">
        <f t="shared" ref="J171" si="153">ROUND(D171*0.74,0)</f>
        <v>5454</v>
      </c>
      <c r="K171" s="247">
        <f t="shared" ref="K171" si="154">J171+J172</f>
        <v>13587</v>
      </c>
      <c r="L171" s="122"/>
      <c r="M171" s="10">
        <f t="shared" ref="M171" si="155">ROUND(D171*0.77,0)</f>
        <v>5675</v>
      </c>
      <c r="N171" s="247">
        <f t="shared" ref="N171" si="156">M171+M172</f>
        <v>14137</v>
      </c>
      <c r="O171" s="122"/>
      <c r="P171" s="114">
        <f t="shared" ref="P171" si="157">ROUND(G171/1.18,0)</f>
        <v>4185</v>
      </c>
      <c r="Q171" s="260">
        <f t="shared" si="117"/>
        <v>10425</v>
      </c>
    </row>
    <row r="172" spans="1:17" ht="63" customHeight="1" x14ac:dyDescent="0.4">
      <c r="A172" s="124" t="s">
        <v>196</v>
      </c>
      <c r="B172" s="191"/>
      <c r="C172" s="123">
        <v>2400</v>
      </c>
      <c r="D172" s="248">
        <v>10990</v>
      </c>
      <c r="E172" s="244"/>
      <c r="F172" s="114">
        <f t="shared" ref="F172:F173" si="158">ROUND(C172*0.67,0)</f>
        <v>1608</v>
      </c>
      <c r="G172" s="249">
        <f>F172+F173</f>
        <v>7363</v>
      </c>
      <c r="H172" s="247" t="e">
        <f>#REF!</f>
        <v>#REF!</v>
      </c>
      <c r="I172" s="114">
        <f t="shared" ref="I172:I173" si="159">ROUND(C172*0.74,0)</f>
        <v>1776</v>
      </c>
      <c r="J172" s="249">
        <f>I172+I173</f>
        <v>8133</v>
      </c>
      <c r="K172" s="247" t="e">
        <f>#REF!</f>
        <v>#REF!</v>
      </c>
      <c r="L172" s="114">
        <f t="shared" ref="L172:L173" si="160">ROUND(C172*0.77,0)</f>
        <v>1848</v>
      </c>
      <c r="M172" s="249">
        <f>L172+L173</f>
        <v>8462</v>
      </c>
      <c r="N172" s="247"/>
      <c r="O172" s="114">
        <f t="shared" ref="O172:O173" si="161">ROUND(F172/1.18,0)</f>
        <v>1363</v>
      </c>
      <c r="P172" s="270">
        <f>O172+O173</f>
        <v>6240</v>
      </c>
      <c r="Q172" s="261"/>
    </row>
    <row r="173" spans="1:17" ht="63" customHeight="1" thickBot="1" x14ac:dyDescent="0.45">
      <c r="A173" s="48" t="s">
        <v>197</v>
      </c>
      <c r="B173" s="192"/>
      <c r="C173" s="122">
        <f>D172-C172</f>
        <v>8590</v>
      </c>
      <c r="D173" s="248"/>
      <c r="E173" s="244"/>
      <c r="F173" s="114">
        <f t="shared" si="158"/>
        <v>5755</v>
      </c>
      <c r="G173" s="249" t="e">
        <f>#REF!</f>
        <v>#REF!</v>
      </c>
      <c r="H173" s="247" t="e">
        <f>#REF!</f>
        <v>#REF!</v>
      </c>
      <c r="I173" s="114">
        <f t="shared" si="159"/>
        <v>6357</v>
      </c>
      <c r="J173" s="249" t="e">
        <f>#REF!</f>
        <v>#REF!</v>
      </c>
      <c r="K173" s="247" t="e">
        <f>#REF!</f>
        <v>#REF!</v>
      </c>
      <c r="L173" s="114">
        <f t="shared" si="160"/>
        <v>6614</v>
      </c>
      <c r="M173" s="249"/>
      <c r="N173" s="247"/>
      <c r="O173" s="114">
        <f t="shared" si="161"/>
        <v>4877</v>
      </c>
      <c r="P173" s="271"/>
      <c r="Q173" s="262"/>
    </row>
    <row r="174" spans="1:17" ht="63" customHeight="1" x14ac:dyDescent="0.4">
      <c r="A174" s="124" t="s">
        <v>199</v>
      </c>
      <c r="B174" s="190" t="s">
        <v>269</v>
      </c>
      <c r="C174" s="122"/>
      <c r="D174" s="123">
        <v>7370</v>
      </c>
      <c r="E174" s="244">
        <f>D174+D175</f>
        <v>19510</v>
      </c>
      <c r="F174" s="122"/>
      <c r="G174" s="114">
        <f t="shared" ref="F174:H182" si="162">ROUND(D174*0.67,0)</f>
        <v>4938</v>
      </c>
      <c r="H174" s="247">
        <f t="shared" ref="H174" si="163">G174+G175</f>
        <v>13072</v>
      </c>
      <c r="I174" s="122"/>
      <c r="J174" s="114">
        <f t="shared" ref="J174" si="164">ROUND(D174*0.74,0)</f>
        <v>5454</v>
      </c>
      <c r="K174" s="247">
        <f t="shared" ref="K174" si="165">J174+J175</f>
        <v>14438</v>
      </c>
      <c r="L174" s="122"/>
      <c r="M174" s="10">
        <f t="shared" ref="M174" si="166">ROUND(D174*0.77,0)</f>
        <v>5675</v>
      </c>
      <c r="N174" s="247">
        <f t="shared" ref="N174" si="167">M174+M175</f>
        <v>15023</v>
      </c>
      <c r="O174" s="122"/>
      <c r="P174" s="114">
        <f t="shared" ref="P174" si="168">ROUND(G174/1.18,0)</f>
        <v>4185</v>
      </c>
      <c r="Q174" s="247">
        <f t="shared" si="117"/>
        <v>11079</v>
      </c>
    </row>
    <row r="175" spans="1:17" ht="63" customHeight="1" x14ac:dyDescent="0.4">
      <c r="A175" s="124" t="s">
        <v>200</v>
      </c>
      <c r="B175" s="191"/>
      <c r="C175" s="123">
        <v>3400</v>
      </c>
      <c r="D175" s="248">
        <v>12140</v>
      </c>
      <c r="E175" s="244"/>
      <c r="F175" s="114">
        <f t="shared" si="162"/>
        <v>2278</v>
      </c>
      <c r="G175" s="249">
        <f>F175+F176</f>
        <v>8134</v>
      </c>
      <c r="H175" s="247" t="e">
        <f>#REF!</f>
        <v>#REF!</v>
      </c>
      <c r="I175" s="114">
        <f t="shared" ref="I175:I176" si="169">ROUND(C175*0.74,0)</f>
        <v>2516</v>
      </c>
      <c r="J175" s="249">
        <f>I175+I176</f>
        <v>8984</v>
      </c>
      <c r="K175" s="247" t="e">
        <f>#REF!</f>
        <v>#REF!</v>
      </c>
      <c r="L175" s="114">
        <f t="shared" ref="L175:L176" si="170">ROUND(C175*0.77,0)</f>
        <v>2618</v>
      </c>
      <c r="M175" s="249">
        <f>L175+L176</f>
        <v>9348</v>
      </c>
      <c r="N175" s="247"/>
      <c r="O175" s="114">
        <f t="shared" ref="O175:O176" si="171">ROUND(F175/1.18,0)</f>
        <v>1931</v>
      </c>
      <c r="P175" s="249">
        <f>O175+O176</f>
        <v>6894</v>
      </c>
      <c r="Q175" s="247"/>
    </row>
    <row r="176" spans="1:17" ht="63" customHeight="1" thickBot="1" x14ac:dyDescent="0.45">
      <c r="A176" s="48" t="s">
        <v>201</v>
      </c>
      <c r="B176" s="192"/>
      <c r="C176" s="122">
        <f>D175-C175</f>
        <v>8740</v>
      </c>
      <c r="D176" s="248"/>
      <c r="E176" s="244"/>
      <c r="F176" s="114">
        <f t="shared" si="162"/>
        <v>5856</v>
      </c>
      <c r="G176" s="249" t="e">
        <f>#REF!</f>
        <v>#REF!</v>
      </c>
      <c r="H176" s="247" t="e">
        <f>#REF!</f>
        <v>#REF!</v>
      </c>
      <c r="I176" s="114">
        <f t="shared" si="169"/>
        <v>6468</v>
      </c>
      <c r="J176" s="249" t="e">
        <f>#REF!</f>
        <v>#REF!</v>
      </c>
      <c r="K176" s="247" t="e">
        <f>#REF!</f>
        <v>#REF!</v>
      </c>
      <c r="L176" s="114">
        <f t="shared" si="170"/>
        <v>6730</v>
      </c>
      <c r="M176" s="249"/>
      <c r="N176" s="247"/>
      <c r="O176" s="114">
        <f t="shared" si="171"/>
        <v>4963</v>
      </c>
      <c r="P176" s="249"/>
      <c r="Q176" s="247"/>
    </row>
    <row r="177" spans="1:17" ht="63" customHeight="1" x14ac:dyDescent="0.4">
      <c r="A177" s="124" t="s">
        <v>202</v>
      </c>
      <c r="B177" s="190" t="s">
        <v>269</v>
      </c>
      <c r="C177" s="122"/>
      <c r="D177" s="123">
        <v>7570</v>
      </c>
      <c r="E177" s="244">
        <f>D177+D178</f>
        <v>20840</v>
      </c>
      <c r="F177" s="122"/>
      <c r="G177" s="114">
        <f t="shared" si="162"/>
        <v>5072</v>
      </c>
      <c r="H177" s="247">
        <f t="shared" ref="H177" si="172">G177+G178</f>
        <v>13963</v>
      </c>
      <c r="I177" s="122"/>
      <c r="J177" s="114">
        <f t="shared" ref="J177" si="173">ROUND(D177*0.74,0)</f>
        <v>5602</v>
      </c>
      <c r="K177" s="247">
        <f t="shared" ref="K177" si="174">J177+J178</f>
        <v>15422</v>
      </c>
      <c r="L177" s="122"/>
      <c r="M177" s="10">
        <f t="shared" ref="M177" si="175">ROUND(D177*0.77,0)</f>
        <v>5829</v>
      </c>
      <c r="N177" s="247">
        <f t="shared" ref="N177" si="176">M177+M178</f>
        <v>16047</v>
      </c>
      <c r="O177" s="122"/>
      <c r="P177" s="114">
        <f t="shared" ref="P177" si="177">ROUND(G177/1.18,0)</f>
        <v>4298</v>
      </c>
      <c r="Q177" s="247">
        <f t="shared" si="117"/>
        <v>11833</v>
      </c>
    </row>
    <row r="178" spans="1:17" ht="63" customHeight="1" x14ac:dyDescent="0.4">
      <c r="A178" s="124" t="s">
        <v>203</v>
      </c>
      <c r="B178" s="191"/>
      <c r="C178" s="123">
        <v>4500</v>
      </c>
      <c r="D178" s="248">
        <v>13270</v>
      </c>
      <c r="E178" s="244"/>
      <c r="F178" s="114">
        <f t="shared" si="162"/>
        <v>3015</v>
      </c>
      <c r="G178" s="249">
        <f>F178+F179</f>
        <v>8891</v>
      </c>
      <c r="H178" s="247" t="e">
        <f>#REF!</f>
        <v>#REF!</v>
      </c>
      <c r="I178" s="114">
        <f t="shared" ref="I178:I179" si="178">ROUND(C178*0.74,0)</f>
        <v>3330</v>
      </c>
      <c r="J178" s="249">
        <f>I178+I179</f>
        <v>9820</v>
      </c>
      <c r="K178" s="247" t="e">
        <f>#REF!</f>
        <v>#REF!</v>
      </c>
      <c r="L178" s="114">
        <f t="shared" ref="L178:L179" si="179">ROUND(C178*0.77,0)</f>
        <v>3465</v>
      </c>
      <c r="M178" s="249">
        <f>L178+L179</f>
        <v>10218</v>
      </c>
      <c r="N178" s="247"/>
      <c r="O178" s="114">
        <f t="shared" ref="O178:O179" si="180">ROUND(F178/1.18,0)</f>
        <v>2555</v>
      </c>
      <c r="P178" s="249">
        <f>O178+O179</f>
        <v>7535</v>
      </c>
      <c r="Q178" s="247"/>
    </row>
    <row r="179" spans="1:17" ht="63" customHeight="1" x14ac:dyDescent="0.4">
      <c r="A179" s="48" t="s">
        <v>204</v>
      </c>
      <c r="B179" s="192"/>
      <c r="C179" s="122">
        <f>D178-C178</f>
        <v>8770</v>
      </c>
      <c r="D179" s="248"/>
      <c r="E179" s="244"/>
      <c r="F179" s="114">
        <f t="shared" si="162"/>
        <v>5876</v>
      </c>
      <c r="G179" s="249" t="e">
        <f>#REF!</f>
        <v>#REF!</v>
      </c>
      <c r="H179" s="247" t="e">
        <f>#REF!</f>
        <v>#REF!</v>
      </c>
      <c r="I179" s="114">
        <f t="shared" si="178"/>
        <v>6490</v>
      </c>
      <c r="J179" s="249" t="e">
        <f>#REF!</f>
        <v>#REF!</v>
      </c>
      <c r="K179" s="247" t="e">
        <f>#REF!</f>
        <v>#REF!</v>
      </c>
      <c r="L179" s="114">
        <f t="shared" si="179"/>
        <v>6753</v>
      </c>
      <c r="M179" s="249"/>
      <c r="N179" s="247"/>
      <c r="O179" s="114">
        <f t="shared" si="180"/>
        <v>4980</v>
      </c>
      <c r="P179" s="249"/>
      <c r="Q179" s="247"/>
    </row>
    <row r="180" spans="1:17" ht="63" customHeight="1" x14ac:dyDescent="0.4">
      <c r="A180" s="55" t="s">
        <v>249</v>
      </c>
      <c r="B180" s="190" t="s">
        <v>269</v>
      </c>
      <c r="C180" s="122"/>
      <c r="D180" s="274">
        <v>3790</v>
      </c>
      <c r="E180" s="275"/>
      <c r="F180" s="122"/>
      <c r="G180" s="272">
        <f t="shared" si="162"/>
        <v>2539</v>
      </c>
      <c r="H180" s="273"/>
      <c r="I180" s="122"/>
      <c r="J180" s="272">
        <f t="shared" ref="J180:K182" si="181">ROUND(D180*0.74,0)</f>
        <v>2805</v>
      </c>
      <c r="K180" s="273">
        <f t="shared" si="181"/>
        <v>0</v>
      </c>
      <c r="L180" s="122"/>
      <c r="M180" s="276">
        <f t="shared" ref="M180:N182" si="182">ROUND(D180*0.77,0)</f>
        <v>2918</v>
      </c>
      <c r="N180" s="277"/>
      <c r="O180" s="122"/>
      <c r="P180" s="276">
        <f t="shared" ref="P180:Q182" si="183">ROUND(G180/1.18,0)</f>
        <v>2152</v>
      </c>
      <c r="Q180" s="277"/>
    </row>
    <row r="181" spans="1:17" ht="106.5" customHeight="1" x14ac:dyDescent="0.4">
      <c r="A181" s="55" t="s">
        <v>207</v>
      </c>
      <c r="B181" s="191"/>
      <c r="C181" s="122"/>
      <c r="D181" s="278">
        <v>1790</v>
      </c>
      <c r="E181" s="279"/>
      <c r="F181" s="122"/>
      <c r="G181" s="276">
        <f t="shared" si="162"/>
        <v>1199</v>
      </c>
      <c r="H181" s="277">
        <f t="shared" si="162"/>
        <v>0</v>
      </c>
      <c r="I181" s="122"/>
      <c r="J181" s="276">
        <f t="shared" si="181"/>
        <v>1325</v>
      </c>
      <c r="K181" s="277">
        <f t="shared" si="181"/>
        <v>0</v>
      </c>
      <c r="L181" s="122"/>
      <c r="M181" s="276">
        <f t="shared" si="182"/>
        <v>1378</v>
      </c>
      <c r="N181" s="277">
        <f t="shared" si="182"/>
        <v>0</v>
      </c>
      <c r="O181" s="122"/>
      <c r="P181" s="276">
        <f t="shared" si="183"/>
        <v>1016</v>
      </c>
      <c r="Q181" s="277">
        <f t="shared" si="183"/>
        <v>0</v>
      </c>
    </row>
    <row r="182" spans="1:17" ht="106.5" customHeight="1" x14ac:dyDescent="0.4">
      <c r="A182" s="51" t="s">
        <v>264</v>
      </c>
      <c r="B182" s="192"/>
      <c r="C182" s="8"/>
      <c r="D182" s="256">
        <v>9950</v>
      </c>
      <c r="E182" s="256"/>
      <c r="F182" s="14"/>
      <c r="G182" s="255">
        <f t="shared" si="162"/>
        <v>6667</v>
      </c>
      <c r="H182" s="255">
        <f t="shared" si="162"/>
        <v>0</v>
      </c>
      <c r="I182" s="14"/>
      <c r="J182" s="255">
        <f t="shared" si="181"/>
        <v>7363</v>
      </c>
      <c r="K182" s="255">
        <f t="shared" si="181"/>
        <v>0</v>
      </c>
      <c r="L182" s="14"/>
      <c r="M182" s="255">
        <f t="shared" si="182"/>
        <v>7662</v>
      </c>
      <c r="N182" s="255">
        <f t="shared" si="182"/>
        <v>0</v>
      </c>
      <c r="O182" s="14"/>
      <c r="P182" s="255">
        <f t="shared" si="183"/>
        <v>5650</v>
      </c>
      <c r="Q182" s="255">
        <f t="shared" si="183"/>
        <v>0</v>
      </c>
    </row>
    <row r="183" spans="1:17" ht="37.5" customHeight="1" x14ac:dyDescent="0.4">
      <c r="A183" s="13" t="s">
        <v>213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1:17" ht="63" customHeight="1" thickBot="1" x14ac:dyDescent="0.45">
      <c r="A184" s="55" t="s">
        <v>282</v>
      </c>
      <c r="B184" s="152"/>
      <c r="C184" s="127"/>
      <c r="D184" s="278">
        <v>6140</v>
      </c>
      <c r="E184" s="279"/>
      <c r="F184" s="127"/>
      <c r="G184" s="272">
        <f>ROUND(D184*0.67,0)</f>
        <v>4114</v>
      </c>
      <c r="H184" s="273"/>
      <c r="I184" s="127"/>
      <c r="J184" s="272">
        <f>ROUND(D184*0.74,0)</f>
        <v>4544</v>
      </c>
      <c r="K184" s="273">
        <f>ROUND(E184*0.74,0)</f>
        <v>0</v>
      </c>
      <c r="L184" s="127"/>
      <c r="M184" s="276">
        <f>ROUND(D184*0.77,0)</f>
        <v>4728</v>
      </c>
      <c r="N184" s="277"/>
      <c r="O184" s="127"/>
      <c r="P184" s="276">
        <f>ROUND(G184/1.18,0)</f>
        <v>3486</v>
      </c>
      <c r="Q184" s="277"/>
    </row>
    <row r="185" spans="1:17" ht="63" customHeight="1" x14ac:dyDescent="0.4">
      <c r="A185" s="132" t="s">
        <v>281</v>
      </c>
      <c r="B185" s="190" t="s">
        <v>303</v>
      </c>
      <c r="C185" s="127"/>
      <c r="D185" s="128">
        <v>10080</v>
      </c>
      <c r="E185" s="244">
        <f>D185+D186</f>
        <v>38150</v>
      </c>
      <c r="F185" s="127"/>
      <c r="G185" s="114">
        <f>ROUND(D185*0.67,0)</f>
        <v>6754</v>
      </c>
      <c r="H185" s="247">
        <f>G185+G186</f>
        <v>25561</v>
      </c>
      <c r="I185" s="127"/>
      <c r="J185" s="114">
        <f>ROUND(D185*0.74,0)</f>
        <v>7459</v>
      </c>
      <c r="K185" s="247">
        <f>J185+J186</f>
        <v>28231</v>
      </c>
      <c r="L185" s="127"/>
      <c r="M185" s="10">
        <f>ROUND(D185*0.77,0)</f>
        <v>7762</v>
      </c>
      <c r="N185" s="247">
        <f>M185+M186</f>
        <v>29376</v>
      </c>
      <c r="O185" s="127"/>
      <c r="P185" s="114">
        <f>ROUND(G185/1.18,0)</f>
        <v>5724</v>
      </c>
      <c r="Q185" s="247">
        <f>P185+P186</f>
        <v>21662</v>
      </c>
    </row>
    <row r="186" spans="1:17" ht="63" customHeight="1" x14ac:dyDescent="0.4">
      <c r="A186" s="132" t="s">
        <v>80</v>
      </c>
      <c r="B186" s="191"/>
      <c r="C186" s="128">
        <v>13420</v>
      </c>
      <c r="D186" s="248">
        <v>28070</v>
      </c>
      <c r="E186" s="244"/>
      <c r="F186" s="114">
        <f>ROUND(C186*0.67,0)</f>
        <v>8991</v>
      </c>
      <c r="G186" s="249">
        <f>F186+F187</f>
        <v>18807</v>
      </c>
      <c r="H186" s="247" t="e">
        <f>#REF!</f>
        <v>#REF!</v>
      </c>
      <c r="I186" s="114">
        <f>ROUND(C186*0.74,0)</f>
        <v>9931</v>
      </c>
      <c r="J186" s="249">
        <f>I186+I187</f>
        <v>20772</v>
      </c>
      <c r="K186" s="247" t="e">
        <f>#REF!</f>
        <v>#REF!</v>
      </c>
      <c r="L186" s="114">
        <f>ROUND(C186*0.77,0)</f>
        <v>10333</v>
      </c>
      <c r="M186" s="249">
        <f>L186+L187</f>
        <v>21614</v>
      </c>
      <c r="N186" s="247"/>
      <c r="O186" s="114">
        <f>ROUND(F186/1.18,0)</f>
        <v>7619</v>
      </c>
      <c r="P186" s="249">
        <f>O186+O187</f>
        <v>15938</v>
      </c>
      <c r="Q186" s="247"/>
    </row>
    <row r="187" spans="1:17" ht="63" customHeight="1" thickBot="1" x14ac:dyDescent="0.45">
      <c r="A187" s="48" t="s">
        <v>278</v>
      </c>
      <c r="B187" s="192"/>
      <c r="C187" s="127">
        <f>D186-C186</f>
        <v>14650</v>
      </c>
      <c r="D187" s="248"/>
      <c r="E187" s="244"/>
      <c r="F187" s="114">
        <f>ROUND(C187*0.67,0)</f>
        <v>9816</v>
      </c>
      <c r="G187" s="249" t="e">
        <f>#REF!</f>
        <v>#REF!</v>
      </c>
      <c r="H187" s="247" t="e">
        <f>#REF!</f>
        <v>#REF!</v>
      </c>
      <c r="I187" s="114">
        <f>ROUND(C187*0.74,0)</f>
        <v>10841</v>
      </c>
      <c r="J187" s="249" t="e">
        <f>#REF!</f>
        <v>#REF!</v>
      </c>
      <c r="K187" s="247" t="e">
        <f>#REF!</f>
        <v>#REF!</v>
      </c>
      <c r="L187" s="114">
        <f>ROUND(C187*0.77,0)</f>
        <v>11281</v>
      </c>
      <c r="M187" s="249"/>
      <c r="N187" s="247"/>
      <c r="O187" s="114">
        <f>ROUND(F187/1.18,0)</f>
        <v>8319</v>
      </c>
      <c r="P187" s="249"/>
      <c r="Q187" s="247"/>
    </row>
    <row r="188" spans="1:17" ht="75.75" customHeight="1" x14ac:dyDescent="0.4">
      <c r="A188" s="141" t="s">
        <v>187</v>
      </c>
      <c r="B188" s="190" t="s">
        <v>304</v>
      </c>
      <c r="C188" s="143"/>
      <c r="D188" s="142">
        <v>3990</v>
      </c>
      <c r="E188" s="244">
        <f>D188+D189</f>
        <v>11340</v>
      </c>
      <c r="F188" s="143"/>
      <c r="G188" s="114">
        <f>ROUND(D188*0.67,0)</f>
        <v>2673</v>
      </c>
      <c r="H188" s="247">
        <f>G188+G189</f>
        <v>7598</v>
      </c>
      <c r="I188" s="143"/>
      <c r="J188" s="114">
        <f>ROUND(D188*0.74,0)</f>
        <v>2953</v>
      </c>
      <c r="K188" s="247">
        <f>J188+J189</f>
        <v>8392</v>
      </c>
      <c r="L188" s="143"/>
      <c r="M188" s="10">
        <f>ROUND(D188*0.77,0)</f>
        <v>3072</v>
      </c>
      <c r="N188" s="247">
        <f>M188+M189</f>
        <v>8732</v>
      </c>
      <c r="O188" s="143"/>
      <c r="P188" s="114">
        <f>ROUND(G188/1.18,0)</f>
        <v>2265</v>
      </c>
      <c r="Q188" s="247">
        <f>P188+P189</f>
        <v>6438</v>
      </c>
    </row>
    <row r="189" spans="1:17" ht="75.75" customHeight="1" x14ac:dyDescent="0.4">
      <c r="A189" s="141" t="s">
        <v>188</v>
      </c>
      <c r="B189" s="191"/>
      <c r="C189" s="142">
        <v>1600</v>
      </c>
      <c r="D189" s="248">
        <v>7350</v>
      </c>
      <c r="E189" s="244"/>
      <c r="F189" s="114">
        <f>ROUND(C189*0.67,0)</f>
        <v>1072</v>
      </c>
      <c r="G189" s="249">
        <f>F189+F190</f>
        <v>4925</v>
      </c>
      <c r="H189" s="247" t="e">
        <f>#REF!</f>
        <v>#REF!</v>
      </c>
      <c r="I189" s="114">
        <f>ROUND(C189*0.74,0)</f>
        <v>1184</v>
      </c>
      <c r="J189" s="249">
        <f>I189+I190</f>
        <v>5439</v>
      </c>
      <c r="K189" s="247" t="e">
        <f>#REF!</f>
        <v>#REF!</v>
      </c>
      <c r="L189" s="114">
        <f>ROUND(C189*0.77,0)</f>
        <v>1232</v>
      </c>
      <c r="M189" s="249">
        <f>L189+L190</f>
        <v>5660</v>
      </c>
      <c r="N189" s="247"/>
      <c r="O189" s="114">
        <f>ROUND(F189/1.18,0)</f>
        <v>908</v>
      </c>
      <c r="P189" s="249">
        <f>O189+O190</f>
        <v>4173</v>
      </c>
      <c r="Q189" s="247"/>
    </row>
    <row r="190" spans="1:17" ht="75.75" customHeight="1" thickBot="1" x14ac:dyDescent="0.45">
      <c r="A190" s="48" t="s">
        <v>189</v>
      </c>
      <c r="B190" s="192"/>
      <c r="C190" s="143">
        <f>D189-C189</f>
        <v>5750</v>
      </c>
      <c r="D190" s="248"/>
      <c r="E190" s="244"/>
      <c r="F190" s="114">
        <f>ROUND(C190*0.67,0)</f>
        <v>3853</v>
      </c>
      <c r="G190" s="249" t="e">
        <f>#REF!</f>
        <v>#REF!</v>
      </c>
      <c r="H190" s="247" t="e">
        <f>#REF!</f>
        <v>#REF!</v>
      </c>
      <c r="I190" s="114">
        <f>ROUND(C190*0.74,0)</f>
        <v>4255</v>
      </c>
      <c r="J190" s="249" t="e">
        <f>#REF!</f>
        <v>#REF!</v>
      </c>
      <c r="K190" s="247" t="e">
        <f>#REF!</f>
        <v>#REF!</v>
      </c>
      <c r="L190" s="114">
        <f>ROUND(C190*0.77,0)</f>
        <v>4428</v>
      </c>
      <c r="M190" s="249"/>
      <c r="N190" s="247"/>
      <c r="O190" s="114">
        <f>ROUND(F190/1.18,0)</f>
        <v>3265</v>
      </c>
      <c r="P190" s="249"/>
      <c r="Q190" s="247"/>
    </row>
    <row r="191" spans="1:17" ht="63" customHeight="1" x14ac:dyDescent="0.4">
      <c r="A191" s="141" t="s">
        <v>190</v>
      </c>
      <c r="B191" s="190" t="s">
        <v>304</v>
      </c>
      <c r="C191" s="143"/>
      <c r="D191" s="142">
        <v>5580</v>
      </c>
      <c r="E191" s="244">
        <f>D191+D192</f>
        <v>14570</v>
      </c>
      <c r="F191" s="143"/>
      <c r="G191" s="114">
        <f>ROUND(D191*0.67,0)</f>
        <v>3739</v>
      </c>
      <c r="H191" s="247">
        <f>G191+G192</f>
        <v>9762</v>
      </c>
      <c r="I191" s="143"/>
      <c r="J191" s="114">
        <f>ROUND(D191*0.74,0)</f>
        <v>4129</v>
      </c>
      <c r="K191" s="247">
        <f>J191+J192</f>
        <v>10782</v>
      </c>
      <c r="L191" s="143"/>
      <c r="M191" s="10">
        <f>ROUND(D191*0.77,0)</f>
        <v>4297</v>
      </c>
      <c r="N191" s="247">
        <f>M191+M192</f>
        <v>11219</v>
      </c>
      <c r="O191" s="143"/>
      <c r="P191" s="114">
        <f>ROUND(G191/1.18,0)</f>
        <v>3169</v>
      </c>
      <c r="Q191" s="247">
        <f>P191+P192</f>
        <v>8273</v>
      </c>
    </row>
    <row r="192" spans="1:17" ht="63" customHeight="1" x14ac:dyDescent="0.4">
      <c r="A192" s="141" t="s">
        <v>191</v>
      </c>
      <c r="B192" s="191"/>
      <c r="C192" s="142">
        <v>1900</v>
      </c>
      <c r="D192" s="248">
        <v>8990</v>
      </c>
      <c r="E192" s="244"/>
      <c r="F192" s="114">
        <f>ROUND(C192*0.67,0)</f>
        <v>1273</v>
      </c>
      <c r="G192" s="249">
        <f>F192+F193</f>
        <v>6023</v>
      </c>
      <c r="H192" s="247" t="e">
        <f>#REF!</f>
        <v>#REF!</v>
      </c>
      <c r="I192" s="114">
        <f>ROUND(C192*0.74,0)</f>
        <v>1406</v>
      </c>
      <c r="J192" s="249">
        <f>I192+I193</f>
        <v>6653</v>
      </c>
      <c r="K192" s="247" t="e">
        <f>#REF!</f>
        <v>#REF!</v>
      </c>
      <c r="L192" s="114">
        <f>ROUND(C192*0.77,0)</f>
        <v>1463</v>
      </c>
      <c r="M192" s="249">
        <f>L192+L193</f>
        <v>6922</v>
      </c>
      <c r="N192" s="247"/>
      <c r="O192" s="114">
        <f>ROUND(F192/1.18,0)</f>
        <v>1079</v>
      </c>
      <c r="P192" s="249">
        <f>O192+O193</f>
        <v>5104</v>
      </c>
      <c r="Q192" s="247"/>
    </row>
    <row r="193" spans="1:17" ht="63" customHeight="1" thickBot="1" x14ac:dyDescent="0.45">
      <c r="A193" s="48" t="s">
        <v>192</v>
      </c>
      <c r="B193" s="192"/>
      <c r="C193" s="143">
        <f>D192-C192</f>
        <v>7090</v>
      </c>
      <c r="D193" s="248"/>
      <c r="E193" s="244"/>
      <c r="F193" s="114">
        <f>ROUND(C193*0.67,0)</f>
        <v>4750</v>
      </c>
      <c r="G193" s="249" t="e">
        <f>#REF!</f>
        <v>#REF!</v>
      </c>
      <c r="H193" s="247" t="e">
        <f>#REF!</f>
        <v>#REF!</v>
      </c>
      <c r="I193" s="114">
        <f>ROUND(C193*0.74,0)</f>
        <v>5247</v>
      </c>
      <c r="J193" s="249" t="e">
        <f>#REF!</f>
        <v>#REF!</v>
      </c>
      <c r="K193" s="247" t="e">
        <f>#REF!</f>
        <v>#REF!</v>
      </c>
      <c r="L193" s="114">
        <f>ROUND(C193*0.77,0)</f>
        <v>5459</v>
      </c>
      <c r="M193" s="249"/>
      <c r="N193" s="247"/>
      <c r="O193" s="114">
        <f>ROUND(F193/1.18,0)</f>
        <v>4025</v>
      </c>
      <c r="P193" s="249"/>
      <c r="Q193" s="247"/>
    </row>
    <row r="194" spans="1:17" ht="63" customHeight="1" x14ac:dyDescent="0.4">
      <c r="A194" s="46" t="s">
        <v>190</v>
      </c>
      <c r="B194" s="190" t="s">
        <v>304</v>
      </c>
      <c r="C194" s="143"/>
      <c r="D194" s="142">
        <v>5580</v>
      </c>
      <c r="E194" s="244">
        <f>D194+D195</f>
        <v>15080</v>
      </c>
      <c r="F194" s="143"/>
      <c r="G194" s="114">
        <f>ROUND(D194*0.67,0)</f>
        <v>3739</v>
      </c>
      <c r="H194" s="247">
        <f>G194+G195</f>
        <v>10104</v>
      </c>
      <c r="I194" s="143"/>
      <c r="J194" s="114">
        <f>ROUND(D194*0.74,0)</f>
        <v>4129</v>
      </c>
      <c r="K194" s="247">
        <f>J194+J195</f>
        <v>11159</v>
      </c>
      <c r="L194" s="143"/>
      <c r="M194" s="10">
        <f>ROUND(D194*0.77,0)</f>
        <v>4297</v>
      </c>
      <c r="N194" s="247">
        <f>M194+M195</f>
        <v>11612</v>
      </c>
      <c r="O194" s="143"/>
      <c r="P194" s="114">
        <f>ROUND(G194/1.18,0)</f>
        <v>3169</v>
      </c>
      <c r="Q194" s="260">
        <f>P194+P195</f>
        <v>8563</v>
      </c>
    </row>
    <row r="195" spans="1:17" ht="63" customHeight="1" x14ac:dyDescent="0.4">
      <c r="A195" s="46" t="s">
        <v>193</v>
      </c>
      <c r="B195" s="191"/>
      <c r="C195" s="142">
        <v>2100</v>
      </c>
      <c r="D195" s="248">
        <v>9500</v>
      </c>
      <c r="E195" s="244"/>
      <c r="F195" s="114">
        <f>ROUND(C195*0.67,0)</f>
        <v>1407</v>
      </c>
      <c r="G195" s="249">
        <f>F195+F196</f>
        <v>6365</v>
      </c>
      <c r="H195" s="247" t="e">
        <f>#REF!</f>
        <v>#REF!</v>
      </c>
      <c r="I195" s="114">
        <f>ROUND(C195*0.74,0)</f>
        <v>1554</v>
      </c>
      <c r="J195" s="249">
        <f>I195+I196</f>
        <v>7030</v>
      </c>
      <c r="K195" s="247" t="e">
        <f>#REF!</f>
        <v>#REF!</v>
      </c>
      <c r="L195" s="114">
        <f>ROUND(C195*0.77,0)</f>
        <v>1617</v>
      </c>
      <c r="M195" s="249">
        <f>L195+L196</f>
        <v>7315</v>
      </c>
      <c r="N195" s="247"/>
      <c r="O195" s="114">
        <f>ROUND(F195/1.18,0)</f>
        <v>1192</v>
      </c>
      <c r="P195" s="270">
        <f>O195+O196</f>
        <v>5394</v>
      </c>
      <c r="Q195" s="261"/>
    </row>
    <row r="196" spans="1:17" ht="63" customHeight="1" thickBot="1" x14ac:dyDescent="0.45">
      <c r="A196" s="47" t="s">
        <v>194</v>
      </c>
      <c r="B196" s="192"/>
      <c r="C196" s="143">
        <f>D195-C195</f>
        <v>7400</v>
      </c>
      <c r="D196" s="248"/>
      <c r="E196" s="244"/>
      <c r="F196" s="114">
        <f>ROUND(C196*0.67,0)</f>
        <v>4958</v>
      </c>
      <c r="G196" s="249" t="e">
        <f>#REF!</f>
        <v>#REF!</v>
      </c>
      <c r="H196" s="247" t="e">
        <f>#REF!</f>
        <v>#REF!</v>
      </c>
      <c r="I196" s="114">
        <f>ROUND(C196*0.74,0)</f>
        <v>5476</v>
      </c>
      <c r="J196" s="249" t="e">
        <f>#REF!</f>
        <v>#REF!</v>
      </c>
      <c r="K196" s="247" t="e">
        <f>#REF!</f>
        <v>#REF!</v>
      </c>
      <c r="L196" s="114">
        <f>ROUND(C196*0.77,0)</f>
        <v>5698</v>
      </c>
      <c r="M196" s="249"/>
      <c r="N196" s="247"/>
      <c r="O196" s="114">
        <f>ROUND(F196/1.18,0)</f>
        <v>4202</v>
      </c>
      <c r="P196" s="271"/>
      <c r="Q196" s="262"/>
    </row>
    <row r="197" spans="1:17" ht="63" customHeight="1" x14ac:dyDescent="0.4">
      <c r="A197" s="46" t="s">
        <v>195</v>
      </c>
      <c r="B197" s="190" t="s">
        <v>304</v>
      </c>
      <c r="C197" s="143"/>
      <c r="D197" s="142">
        <v>5780</v>
      </c>
      <c r="E197" s="244">
        <f>D197+D198</f>
        <v>16770</v>
      </c>
      <c r="F197" s="143"/>
      <c r="G197" s="114">
        <f>ROUND(D197*0.67,0)</f>
        <v>3873</v>
      </c>
      <c r="H197" s="247">
        <f>G197+G198</f>
        <v>11236</v>
      </c>
      <c r="I197" s="143"/>
      <c r="J197" s="114">
        <f>ROUND(D197*0.74,0)</f>
        <v>4277</v>
      </c>
      <c r="K197" s="247">
        <f>J197+J198</f>
        <v>12410</v>
      </c>
      <c r="L197" s="143"/>
      <c r="M197" s="10">
        <f>ROUND(D197*0.77,0)</f>
        <v>4451</v>
      </c>
      <c r="N197" s="247">
        <f>M197+M198</f>
        <v>12913</v>
      </c>
      <c r="O197" s="143"/>
      <c r="P197" s="114">
        <f>ROUND(G197/1.18,0)</f>
        <v>3282</v>
      </c>
      <c r="Q197" s="260">
        <f>P197+P198</f>
        <v>9522</v>
      </c>
    </row>
    <row r="198" spans="1:17" ht="63" customHeight="1" x14ac:dyDescent="0.4">
      <c r="A198" s="46" t="s">
        <v>196</v>
      </c>
      <c r="B198" s="191"/>
      <c r="C198" s="142">
        <v>2400</v>
      </c>
      <c r="D198" s="248">
        <v>10990</v>
      </c>
      <c r="E198" s="244"/>
      <c r="F198" s="114">
        <f>ROUND(C198*0.67,0)</f>
        <v>1608</v>
      </c>
      <c r="G198" s="249">
        <f>F198+F199</f>
        <v>7363</v>
      </c>
      <c r="H198" s="247" t="e">
        <f>#REF!</f>
        <v>#REF!</v>
      </c>
      <c r="I198" s="114">
        <f>ROUND(C198*0.74,0)</f>
        <v>1776</v>
      </c>
      <c r="J198" s="249">
        <f>I198+I199</f>
        <v>8133</v>
      </c>
      <c r="K198" s="247" t="e">
        <f>#REF!</f>
        <v>#REF!</v>
      </c>
      <c r="L198" s="114">
        <f>ROUND(C198*0.77,0)</f>
        <v>1848</v>
      </c>
      <c r="M198" s="249">
        <f>L198+L199</f>
        <v>8462</v>
      </c>
      <c r="N198" s="247"/>
      <c r="O198" s="114">
        <f>ROUND(F198/1.18,0)</f>
        <v>1363</v>
      </c>
      <c r="P198" s="270">
        <f>O198+O199</f>
        <v>6240</v>
      </c>
      <c r="Q198" s="261"/>
    </row>
    <row r="199" spans="1:17" ht="63" customHeight="1" thickBot="1" x14ac:dyDescent="0.45">
      <c r="A199" s="47" t="s">
        <v>197</v>
      </c>
      <c r="B199" s="192"/>
      <c r="C199" s="143">
        <f>D198-C198</f>
        <v>8590</v>
      </c>
      <c r="D199" s="248"/>
      <c r="E199" s="244"/>
      <c r="F199" s="114">
        <f>ROUND(C199*0.67,0)</f>
        <v>5755</v>
      </c>
      <c r="G199" s="249" t="e">
        <f>#REF!</f>
        <v>#REF!</v>
      </c>
      <c r="H199" s="247" t="e">
        <f>#REF!</f>
        <v>#REF!</v>
      </c>
      <c r="I199" s="114">
        <f>ROUND(C199*0.74,0)</f>
        <v>6357</v>
      </c>
      <c r="J199" s="249" t="e">
        <f>#REF!</f>
        <v>#REF!</v>
      </c>
      <c r="K199" s="247" t="e">
        <f>#REF!</f>
        <v>#REF!</v>
      </c>
      <c r="L199" s="114">
        <f>ROUND(C199*0.77,0)</f>
        <v>6614</v>
      </c>
      <c r="M199" s="249"/>
      <c r="N199" s="247"/>
      <c r="O199" s="114">
        <f>ROUND(F199/1.18,0)</f>
        <v>4877</v>
      </c>
      <c r="P199" s="271"/>
      <c r="Q199" s="262"/>
    </row>
    <row r="200" spans="1:17" ht="63" customHeight="1" x14ac:dyDescent="0.4">
      <c r="A200" s="141" t="s">
        <v>198</v>
      </c>
      <c r="B200" s="190" t="s">
        <v>304</v>
      </c>
      <c r="C200" s="143"/>
      <c r="D200" s="142">
        <v>7370</v>
      </c>
      <c r="E200" s="244">
        <f>D200+D201</f>
        <v>18360</v>
      </c>
      <c r="F200" s="143"/>
      <c r="G200" s="114">
        <f>ROUND(D200*0.67,0)</f>
        <v>4938</v>
      </c>
      <c r="H200" s="247">
        <f>G200+G201</f>
        <v>12301</v>
      </c>
      <c r="I200" s="143"/>
      <c r="J200" s="114">
        <f>ROUND(D200*0.74,0)</f>
        <v>5454</v>
      </c>
      <c r="K200" s="247">
        <f>J200+J201</f>
        <v>13587</v>
      </c>
      <c r="L200" s="143"/>
      <c r="M200" s="10">
        <f>ROUND(D200*0.77,0)</f>
        <v>5675</v>
      </c>
      <c r="N200" s="247">
        <f>M200+M201</f>
        <v>14137</v>
      </c>
      <c r="O200" s="143"/>
      <c r="P200" s="114">
        <f>ROUND(G200/1.18,0)</f>
        <v>4185</v>
      </c>
      <c r="Q200" s="260">
        <f>P200+P201</f>
        <v>10425</v>
      </c>
    </row>
    <row r="201" spans="1:17" ht="63" customHeight="1" x14ac:dyDescent="0.4">
      <c r="A201" s="141" t="s">
        <v>196</v>
      </c>
      <c r="B201" s="191"/>
      <c r="C201" s="142">
        <v>2400</v>
      </c>
      <c r="D201" s="248">
        <v>10990</v>
      </c>
      <c r="E201" s="244"/>
      <c r="F201" s="114">
        <f>ROUND(C201*0.67,0)</f>
        <v>1608</v>
      </c>
      <c r="G201" s="249">
        <f>F201+F202</f>
        <v>7363</v>
      </c>
      <c r="H201" s="247" t="e">
        <f>#REF!</f>
        <v>#REF!</v>
      </c>
      <c r="I201" s="114">
        <f>ROUND(C201*0.74,0)</f>
        <v>1776</v>
      </c>
      <c r="J201" s="249">
        <f>I201+I202</f>
        <v>8133</v>
      </c>
      <c r="K201" s="247" t="e">
        <f>#REF!</f>
        <v>#REF!</v>
      </c>
      <c r="L201" s="114">
        <f>ROUND(C201*0.77,0)</f>
        <v>1848</v>
      </c>
      <c r="M201" s="249">
        <f>L201+L202</f>
        <v>8462</v>
      </c>
      <c r="N201" s="247"/>
      <c r="O201" s="114">
        <f>ROUND(F201/1.18,0)</f>
        <v>1363</v>
      </c>
      <c r="P201" s="270">
        <f>O201+O202</f>
        <v>6240</v>
      </c>
      <c r="Q201" s="261"/>
    </row>
    <row r="202" spans="1:17" ht="63" customHeight="1" thickBot="1" x14ac:dyDescent="0.45">
      <c r="A202" s="48" t="s">
        <v>197</v>
      </c>
      <c r="B202" s="192"/>
      <c r="C202" s="143">
        <f>D201-C201</f>
        <v>8590</v>
      </c>
      <c r="D202" s="248"/>
      <c r="E202" s="244"/>
      <c r="F202" s="114">
        <f>ROUND(C202*0.67,0)</f>
        <v>5755</v>
      </c>
      <c r="G202" s="249" t="e">
        <f>#REF!</f>
        <v>#REF!</v>
      </c>
      <c r="H202" s="247" t="e">
        <f>#REF!</f>
        <v>#REF!</v>
      </c>
      <c r="I202" s="114">
        <f>ROUND(C202*0.74,0)</f>
        <v>6357</v>
      </c>
      <c r="J202" s="249" t="e">
        <f>#REF!</f>
        <v>#REF!</v>
      </c>
      <c r="K202" s="247" t="e">
        <f>#REF!</f>
        <v>#REF!</v>
      </c>
      <c r="L202" s="114">
        <f>ROUND(C202*0.77,0)</f>
        <v>6614</v>
      </c>
      <c r="M202" s="249"/>
      <c r="N202" s="247"/>
      <c r="O202" s="114">
        <f>ROUND(F202/1.18,0)</f>
        <v>4877</v>
      </c>
      <c r="P202" s="271"/>
      <c r="Q202" s="262"/>
    </row>
    <row r="203" spans="1:17" ht="63" customHeight="1" x14ac:dyDescent="0.4">
      <c r="A203" s="141" t="s">
        <v>199</v>
      </c>
      <c r="B203" s="190" t="s">
        <v>304</v>
      </c>
      <c r="C203" s="143"/>
      <c r="D203" s="142">
        <v>7370</v>
      </c>
      <c r="E203" s="244">
        <f>D203+D204</f>
        <v>19510</v>
      </c>
      <c r="F203" s="143"/>
      <c r="G203" s="114">
        <f>ROUND(D203*0.67,0)</f>
        <v>4938</v>
      </c>
      <c r="H203" s="247">
        <f>G203+G204</f>
        <v>13072</v>
      </c>
      <c r="I203" s="143"/>
      <c r="J203" s="114">
        <f>ROUND(D203*0.74,0)</f>
        <v>5454</v>
      </c>
      <c r="K203" s="247">
        <f>J203+J204</f>
        <v>14438</v>
      </c>
      <c r="L203" s="143"/>
      <c r="M203" s="10">
        <f>ROUND(D203*0.77,0)</f>
        <v>5675</v>
      </c>
      <c r="N203" s="247">
        <f>M203+M204</f>
        <v>15023</v>
      </c>
      <c r="O203" s="143"/>
      <c r="P203" s="114">
        <f>ROUND(G203/1.18,0)</f>
        <v>4185</v>
      </c>
      <c r="Q203" s="247">
        <f>P203+P204</f>
        <v>11079</v>
      </c>
    </row>
    <row r="204" spans="1:17" ht="63" customHeight="1" x14ac:dyDescent="0.4">
      <c r="A204" s="141" t="s">
        <v>200</v>
      </c>
      <c r="B204" s="191"/>
      <c r="C204" s="142">
        <v>3400</v>
      </c>
      <c r="D204" s="248">
        <v>12140</v>
      </c>
      <c r="E204" s="244"/>
      <c r="F204" s="114">
        <f>ROUND(C204*0.67,0)</f>
        <v>2278</v>
      </c>
      <c r="G204" s="249">
        <f>F204+F205</f>
        <v>8134</v>
      </c>
      <c r="H204" s="247" t="e">
        <f>#REF!</f>
        <v>#REF!</v>
      </c>
      <c r="I204" s="114">
        <f>ROUND(C204*0.74,0)</f>
        <v>2516</v>
      </c>
      <c r="J204" s="249">
        <f>I204+I205</f>
        <v>8984</v>
      </c>
      <c r="K204" s="247" t="e">
        <f>#REF!</f>
        <v>#REF!</v>
      </c>
      <c r="L204" s="114">
        <f>ROUND(C204*0.77,0)</f>
        <v>2618</v>
      </c>
      <c r="M204" s="249">
        <f>L204+L205</f>
        <v>9348</v>
      </c>
      <c r="N204" s="247"/>
      <c r="O204" s="114">
        <f>ROUND(F204/1.18,0)</f>
        <v>1931</v>
      </c>
      <c r="P204" s="249">
        <f>O204+O205</f>
        <v>6894</v>
      </c>
      <c r="Q204" s="247"/>
    </row>
    <row r="205" spans="1:17" ht="63" customHeight="1" thickBot="1" x14ac:dyDescent="0.45">
      <c r="A205" s="48" t="s">
        <v>201</v>
      </c>
      <c r="B205" s="192"/>
      <c r="C205" s="143">
        <f>D204-C204</f>
        <v>8740</v>
      </c>
      <c r="D205" s="248"/>
      <c r="E205" s="244"/>
      <c r="F205" s="114">
        <f>ROUND(C205*0.67,0)</f>
        <v>5856</v>
      </c>
      <c r="G205" s="249" t="e">
        <f>#REF!</f>
        <v>#REF!</v>
      </c>
      <c r="H205" s="247" t="e">
        <f>#REF!</f>
        <v>#REF!</v>
      </c>
      <c r="I205" s="114">
        <f>ROUND(C205*0.74,0)</f>
        <v>6468</v>
      </c>
      <c r="J205" s="249" t="e">
        <f>#REF!</f>
        <v>#REF!</v>
      </c>
      <c r="K205" s="247" t="e">
        <f>#REF!</f>
        <v>#REF!</v>
      </c>
      <c r="L205" s="114">
        <f>ROUND(C205*0.77,0)</f>
        <v>6730</v>
      </c>
      <c r="M205" s="249"/>
      <c r="N205" s="247"/>
      <c r="O205" s="114">
        <f>ROUND(F205/1.18,0)</f>
        <v>4963</v>
      </c>
      <c r="P205" s="249"/>
      <c r="Q205" s="247"/>
    </row>
    <row r="206" spans="1:17" ht="63" customHeight="1" x14ac:dyDescent="0.4">
      <c r="A206" s="141" t="s">
        <v>202</v>
      </c>
      <c r="B206" s="190" t="s">
        <v>304</v>
      </c>
      <c r="C206" s="143"/>
      <c r="D206" s="142">
        <v>7570</v>
      </c>
      <c r="E206" s="244">
        <f>D206+D207</f>
        <v>20840</v>
      </c>
      <c r="F206" s="143"/>
      <c r="G206" s="114">
        <f>ROUND(D206*0.67,0)</f>
        <v>5072</v>
      </c>
      <c r="H206" s="247">
        <f>G206+G207</f>
        <v>13963</v>
      </c>
      <c r="I206" s="143"/>
      <c r="J206" s="114">
        <f>ROUND(D206*0.74,0)</f>
        <v>5602</v>
      </c>
      <c r="K206" s="247">
        <f>J206+J207</f>
        <v>15422</v>
      </c>
      <c r="L206" s="143"/>
      <c r="M206" s="10">
        <f>ROUND(D206*0.77,0)</f>
        <v>5829</v>
      </c>
      <c r="N206" s="247">
        <f>M206+M207</f>
        <v>16047</v>
      </c>
      <c r="O206" s="143"/>
      <c r="P206" s="114">
        <f>ROUND(G206/1.18,0)</f>
        <v>4298</v>
      </c>
      <c r="Q206" s="247">
        <f>P206+P207</f>
        <v>11833</v>
      </c>
    </row>
    <row r="207" spans="1:17" ht="63" customHeight="1" x14ac:dyDescent="0.4">
      <c r="A207" s="141" t="s">
        <v>203</v>
      </c>
      <c r="B207" s="191"/>
      <c r="C207" s="142">
        <v>4500</v>
      </c>
      <c r="D207" s="248">
        <v>13270</v>
      </c>
      <c r="E207" s="244"/>
      <c r="F207" s="114">
        <f>ROUND(C207*0.67,0)</f>
        <v>3015</v>
      </c>
      <c r="G207" s="249">
        <f>F207+F208</f>
        <v>8891</v>
      </c>
      <c r="H207" s="247" t="e">
        <f>#REF!</f>
        <v>#REF!</v>
      </c>
      <c r="I207" s="114">
        <f>ROUND(C207*0.74,0)</f>
        <v>3330</v>
      </c>
      <c r="J207" s="249">
        <f>I207+I208</f>
        <v>9820</v>
      </c>
      <c r="K207" s="247" t="e">
        <f>#REF!</f>
        <v>#REF!</v>
      </c>
      <c r="L207" s="114">
        <f>ROUND(C207*0.77,0)</f>
        <v>3465</v>
      </c>
      <c r="M207" s="249">
        <f>L207+L208</f>
        <v>10218</v>
      </c>
      <c r="N207" s="247"/>
      <c r="O207" s="114">
        <f>ROUND(F207/1.18,0)</f>
        <v>2555</v>
      </c>
      <c r="P207" s="249">
        <f>O207+O208</f>
        <v>7535</v>
      </c>
      <c r="Q207" s="247"/>
    </row>
    <row r="208" spans="1:17" ht="63" customHeight="1" thickBot="1" x14ac:dyDescent="0.45">
      <c r="A208" s="48" t="s">
        <v>204</v>
      </c>
      <c r="B208" s="192"/>
      <c r="C208" s="143">
        <f>D207-C207</f>
        <v>8770</v>
      </c>
      <c r="D208" s="248"/>
      <c r="E208" s="244"/>
      <c r="F208" s="114">
        <f>ROUND(C208*0.67,0)</f>
        <v>5876</v>
      </c>
      <c r="G208" s="249" t="e">
        <f>#REF!</f>
        <v>#REF!</v>
      </c>
      <c r="H208" s="247" t="e">
        <f>#REF!</f>
        <v>#REF!</v>
      </c>
      <c r="I208" s="114">
        <f>ROUND(C208*0.74,0)</f>
        <v>6490</v>
      </c>
      <c r="J208" s="249" t="e">
        <f>#REF!</f>
        <v>#REF!</v>
      </c>
      <c r="K208" s="247" t="e">
        <f>#REF!</f>
        <v>#REF!</v>
      </c>
      <c r="L208" s="114">
        <f>ROUND(C208*0.77,0)</f>
        <v>6753</v>
      </c>
      <c r="M208" s="249"/>
      <c r="N208" s="247"/>
      <c r="O208" s="114">
        <f>ROUND(F208/1.18,0)</f>
        <v>4980</v>
      </c>
      <c r="P208" s="249"/>
      <c r="Q208" s="247"/>
    </row>
    <row r="209" spans="1:17" ht="63" customHeight="1" x14ac:dyDescent="0.4">
      <c r="A209" s="141" t="s">
        <v>281</v>
      </c>
      <c r="B209" s="190" t="s">
        <v>304</v>
      </c>
      <c r="C209" s="143"/>
      <c r="D209" s="142">
        <v>9160</v>
      </c>
      <c r="E209" s="244">
        <f>D209+D210</f>
        <v>34680</v>
      </c>
      <c r="F209" s="143"/>
      <c r="G209" s="114">
        <f>ROUND(D209*0.67,0)</f>
        <v>6137</v>
      </c>
      <c r="H209" s="247">
        <f>G209+G210</f>
        <v>23235</v>
      </c>
      <c r="I209" s="143"/>
      <c r="J209" s="114">
        <f>ROUND(D209*0.74,0)</f>
        <v>6778</v>
      </c>
      <c r="K209" s="247">
        <f>J209+J210</f>
        <v>25663</v>
      </c>
      <c r="L209" s="143"/>
      <c r="M209" s="10">
        <f>ROUND(D209*0.77,0)</f>
        <v>7053</v>
      </c>
      <c r="N209" s="247">
        <f>M209+M210</f>
        <v>26703</v>
      </c>
      <c r="O209" s="143"/>
      <c r="P209" s="114">
        <f>ROUND(G209/1.18,0)</f>
        <v>5201</v>
      </c>
      <c r="Q209" s="247">
        <f>P209+P210</f>
        <v>19691</v>
      </c>
    </row>
    <row r="210" spans="1:17" ht="63" customHeight="1" x14ac:dyDescent="0.4">
      <c r="A210" s="141" t="s">
        <v>80</v>
      </c>
      <c r="B210" s="191"/>
      <c r="C210" s="142">
        <v>12200</v>
      </c>
      <c r="D210" s="248">
        <v>25520</v>
      </c>
      <c r="E210" s="244"/>
      <c r="F210" s="114">
        <f>ROUND(C210*0.67,0)</f>
        <v>8174</v>
      </c>
      <c r="G210" s="249">
        <f>F210+F211</f>
        <v>17098</v>
      </c>
      <c r="H210" s="247" t="e">
        <f>#REF!</f>
        <v>#REF!</v>
      </c>
      <c r="I210" s="114">
        <f>ROUND(C210*0.74,0)</f>
        <v>9028</v>
      </c>
      <c r="J210" s="249">
        <f>I210+I211</f>
        <v>18885</v>
      </c>
      <c r="K210" s="247" t="e">
        <f>#REF!</f>
        <v>#REF!</v>
      </c>
      <c r="L210" s="114">
        <f>ROUND(C210*0.77,0)</f>
        <v>9394</v>
      </c>
      <c r="M210" s="249">
        <f>L210+L211</f>
        <v>19650</v>
      </c>
      <c r="N210" s="247"/>
      <c r="O210" s="114">
        <f>ROUND(F210/1.18,0)</f>
        <v>6927</v>
      </c>
      <c r="P210" s="249">
        <f>O210+O211</f>
        <v>14490</v>
      </c>
      <c r="Q210" s="247"/>
    </row>
    <row r="211" spans="1:17" ht="63" customHeight="1" x14ac:dyDescent="0.4">
      <c r="A211" s="48" t="s">
        <v>204</v>
      </c>
      <c r="B211" s="192"/>
      <c r="C211" s="143">
        <f>D210-C210</f>
        <v>13320</v>
      </c>
      <c r="D211" s="248"/>
      <c r="E211" s="244"/>
      <c r="F211" s="114">
        <f>ROUND(C211*0.67,0)</f>
        <v>8924</v>
      </c>
      <c r="G211" s="249" t="e">
        <f>#REF!</f>
        <v>#REF!</v>
      </c>
      <c r="H211" s="247" t="e">
        <f>#REF!</f>
        <v>#REF!</v>
      </c>
      <c r="I211" s="114">
        <f>ROUND(C211*0.74,0)</f>
        <v>9857</v>
      </c>
      <c r="J211" s="249" t="e">
        <f>#REF!</f>
        <v>#REF!</v>
      </c>
      <c r="K211" s="247" t="e">
        <f>#REF!</f>
        <v>#REF!</v>
      </c>
      <c r="L211" s="114">
        <f>ROUND(C211*0.77,0)</f>
        <v>10256</v>
      </c>
      <c r="M211" s="249"/>
      <c r="N211" s="247"/>
      <c r="O211" s="114">
        <f>ROUND(F211/1.18,0)</f>
        <v>7563</v>
      </c>
      <c r="P211" s="249"/>
      <c r="Q211" s="247"/>
    </row>
    <row r="212" spans="1:17" ht="63" customHeight="1" x14ac:dyDescent="0.4">
      <c r="A212" s="55" t="s">
        <v>249</v>
      </c>
      <c r="B212" s="190" t="s">
        <v>305</v>
      </c>
      <c r="C212" s="143"/>
      <c r="D212" s="274">
        <v>3790</v>
      </c>
      <c r="E212" s="275"/>
      <c r="F212" s="143"/>
      <c r="G212" s="272">
        <f>ROUND(D212*0.67,0)</f>
        <v>2539</v>
      </c>
      <c r="H212" s="273"/>
      <c r="I212" s="143"/>
      <c r="J212" s="272">
        <f t="shared" ref="J212:K215" si="184">ROUND(D212*0.74,0)</f>
        <v>2805</v>
      </c>
      <c r="K212" s="273">
        <f t="shared" si="184"/>
        <v>0</v>
      </c>
      <c r="L212" s="143"/>
      <c r="M212" s="276">
        <f>ROUND(D212*0.77,0)</f>
        <v>2918</v>
      </c>
      <c r="N212" s="277"/>
      <c r="O212" s="143"/>
      <c r="P212" s="276">
        <f>ROUND(G212/1.18,0)</f>
        <v>2152</v>
      </c>
      <c r="Q212" s="277"/>
    </row>
    <row r="213" spans="1:17" ht="63" customHeight="1" x14ac:dyDescent="0.4">
      <c r="A213" s="55" t="s">
        <v>282</v>
      </c>
      <c r="B213" s="191"/>
      <c r="C213" s="143"/>
      <c r="D213" s="278">
        <v>5580</v>
      </c>
      <c r="E213" s="279"/>
      <c r="F213" s="143"/>
      <c r="G213" s="272">
        <f>ROUND(D213*0.67,0)</f>
        <v>3739</v>
      </c>
      <c r="H213" s="273"/>
      <c r="I213" s="143"/>
      <c r="J213" s="272">
        <f t="shared" si="184"/>
        <v>4129</v>
      </c>
      <c r="K213" s="273">
        <f t="shared" si="184"/>
        <v>0</v>
      </c>
      <c r="L213" s="143"/>
      <c r="M213" s="276">
        <f>ROUND(D213*0.77,0)</f>
        <v>4297</v>
      </c>
      <c r="N213" s="277"/>
      <c r="O213" s="143"/>
      <c r="P213" s="276">
        <f>ROUND(G213/1.18,0)</f>
        <v>3169</v>
      </c>
      <c r="Q213" s="277"/>
    </row>
    <row r="214" spans="1:17" ht="106.5" customHeight="1" x14ac:dyDescent="0.4">
      <c r="A214" s="55" t="s">
        <v>207</v>
      </c>
      <c r="B214" s="191"/>
      <c r="C214" s="143"/>
      <c r="D214" s="278">
        <v>1790</v>
      </c>
      <c r="E214" s="279"/>
      <c r="F214" s="143"/>
      <c r="G214" s="276">
        <f>ROUND(D214*0.67,0)</f>
        <v>1199</v>
      </c>
      <c r="H214" s="277">
        <f>ROUND(E214*0.67,0)</f>
        <v>0</v>
      </c>
      <c r="I214" s="143"/>
      <c r="J214" s="276">
        <f t="shared" si="184"/>
        <v>1325</v>
      </c>
      <c r="K214" s="277">
        <f t="shared" si="184"/>
        <v>0</v>
      </c>
      <c r="L214" s="143"/>
      <c r="M214" s="276">
        <f>ROUND(D214*0.77,0)</f>
        <v>1378</v>
      </c>
      <c r="N214" s="277">
        <f>ROUND(E214*0.77,0)</f>
        <v>0</v>
      </c>
      <c r="O214" s="143"/>
      <c r="P214" s="276">
        <f>ROUND(G214/1.18,0)</f>
        <v>1016</v>
      </c>
      <c r="Q214" s="277">
        <f>ROUND(H214/1.18,0)</f>
        <v>0</v>
      </c>
    </row>
    <row r="215" spans="1:17" ht="106.5" customHeight="1" x14ac:dyDescent="0.4">
      <c r="A215" s="51" t="s">
        <v>264</v>
      </c>
      <c r="B215" s="192"/>
      <c r="C215" s="8"/>
      <c r="D215" s="256">
        <v>9950</v>
      </c>
      <c r="E215" s="256"/>
      <c r="F215" s="14"/>
      <c r="G215" s="255">
        <f>ROUND(D215*0.67,0)</f>
        <v>6667</v>
      </c>
      <c r="H215" s="255">
        <f>ROUND(E215*0.67,0)</f>
        <v>0</v>
      </c>
      <c r="I215" s="14"/>
      <c r="J215" s="255">
        <f t="shared" si="184"/>
        <v>7363</v>
      </c>
      <c r="K215" s="255">
        <f t="shared" si="184"/>
        <v>0</v>
      </c>
      <c r="L215" s="14"/>
      <c r="M215" s="255">
        <f>ROUND(D215*0.77,0)</f>
        <v>7662</v>
      </c>
      <c r="N215" s="255">
        <f>ROUND(E215*0.77,0)</f>
        <v>0</v>
      </c>
      <c r="O215" s="14"/>
      <c r="P215" s="255">
        <f>ROUND(G215/1.18,0)</f>
        <v>5650</v>
      </c>
      <c r="Q215" s="255">
        <f>ROUND(H215/1.18,0)</f>
        <v>0</v>
      </c>
    </row>
    <row r="216" spans="1:17" ht="37.5" customHeight="1" thickBot="1" x14ac:dyDescent="0.45">
      <c r="A216" s="13" t="s">
        <v>214</v>
      </c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1:17" ht="60" customHeight="1" x14ac:dyDescent="0.4">
      <c r="A217" s="88" t="s">
        <v>233</v>
      </c>
      <c r="B217" s="194" t="s">
        <v>99</v>
      </c>
      <c r="C217" s="86"/>
      <c r="D217" s="87">
        <v>3750</v>
      </c>
      <c r="E217" s="244">
        <f>D217+D218</f>
        <v>9060</v>
      </c>
      <c r="F217" s="86"/>
      <c r="G217" s="87">
        <f>ROUND(D217*0.67,0)</f>
        <v>2513</v>
      </c>
      <c r="H217" s="255">
        <f>G217+G218</f>
        <v>6071</v>
      </c>
      <c r="I217" s="112"/>
      <c r="J217" s="113">
        <f>ROUND(D217*0.74,0)</f>
        <v>2775</v>
      </c>
      <c r="K217" s="255">
        <f>J217+J218</f>
        <v>6704</v>
      </c>
      <c r="L217" s="86"/>
      <c r="M217" s="9">
        <f>ROUND(D217*0.77,0)</f>
        <v>2888</v>
      </c>
      <c r="N217" s="255">
        <f>M217+M218</f>
        <v>6977</v>
      </c>
      <c r="O217" s="99"/>
      <c r="P217" s="101">
        <f>ROUND(G217/1.18,0)</f>
        <v>2130</v>
      </c>
      <c r="Q217" s="255">
        <f>P217+P218</f>
        <v>5145</v>
      </c>
    </row>
    <row r="218" spans="1:17" ht="60" customHeight="1" x14ac:dyDescent="0.4">
      <c r="A218" s="88" t="s">
        <v>236</v>
      </c>
      <c r="B218" s="194"/>
      <c r="C218" s="87">
        <v>2310</v>
      </c>
      <c r="D218" s="256">
        <v>5310</v>
      </c>
      <c r="E218" s="244"/>
      <c r="F218" s="87">
        <f>ROUND(C218*0.67,0)</f>
        <v>1548</v>
      </c>
      <c r="G218" s="255">
        <f>F218+F219</f>
        <v>3558</v>
      </c>
      <c r="H218" s="255" t="e">
        <f>#REF!</f>
        <v>#REF!</v>
      </c>
      <c r="I218" s="113">
        <f>ROUND(C218*0.74,0)</f>
        <v>1709</v>
      </c>
      <c r="J218" s="255">
        <f>I218+I219</f>
        <v>3929</v>
      </c>
      <c r="K218" s="255" t="e">
        <f>#REF!</f>
        <v>#REF!</v>
      </c>
      <c r="L218" s="87">
        <f>ROUND(C218*0.77,0)</f>
        <v>1779</v>
      </c>
      <c r="M218" s="255">
        <f>L218+L219</f>
        <v>4089</v>
      </c>
      <c r="N218" s="255"/>
      <c r="O218" s="101">
        <f>ROUND(F218/1.18,0)</f>
        <v>1312</v>
      </c>
      <c r="P218" s="255">
        <f>O218+O219</f>
        <v>3015</v>
      </c>
      <c r="Q218" s="255"/>
    </row>
    <row r="219" spans="1:17" ht="66" customHeight="1" x14ac:dyDescent="0.4">
      <c r="A219" s="48" t="s">
        <v>216</v>
      </c>
      <c r="B219" s="194"/>
      <c r="C219" s="86">
        <f>D218-C218</f>
        <v>3000</v>
      </c>
      <c r="D219" s="256"/>
      <c r="E219" s="244"/>
      <c r="F219" s="87">
        <f>ROUND(C219*0.67,0)</f>
        <v>2010</v>
      </c>
      <c r="G219" s="255" t="e">
        <f>#REF!</f>
        <v>#REF!</v>
      </c>
      <c r="H219" s="255" t="e">
        <f>#REF!</f>
        <v>#REF!</v>
      </c>
      <c r="I219" s="113">
        <f>ROUND(C219*0.74,0)</f>
        <v>2220</v>
      </c>
      <c r="J219" s="255" t="e">
        <f>#REF!</f>
        <v>#REF!</v>
      </c>
      <c r="K219" s="255" t="e">
        <f>#REF!</f>
        <v>#REF!</v>
      </c>
      <c r="L219" s="87">
        <f>ROUND(C219*0.77,0)</f>
        <v>2310</v>
      </c>
      <c r="M219" s="255"/>
      <c r="N219" s="255"/>
      <c r="O219" s="101">
        <f>ROUND(F219/1.18,0)</f>
        <v>1703</v>
      </c>
      <c r="P219" s="255"/>
      <c r="Q219" s="255"/>
    </row>
    <row r="220" spans="1:17" ht="37.5" customHeight="1" thickBot="1" x14ac:dyDescent="0.45">
      <c r="A220" s="13" t="s">
        <v>215</v>
      </c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1:17" ht="60" customHeight="1" x14ac:dyDescent="0.4">
      <c r="A221" s="88" t="s">
        <v>218</v>
      </c>
      <c r="B221" s="194" t="s">
        <v>217</v>
      </c>
      <c r="C221" s="86"/>
      <c r="D221" s="87">
        <v>3750</v>
      </c>
      <c r="E221" s="244">
        <f>D221+D222</f>
        <v>9590</v>
      </c>
      <c r="F221" s="86"/>
      <c r="G221" s="87">
        <f>ROUND(D221*0.67,0)</f>
        <v>2513</v>
      </c>
      <c r="H221" s="255">
        <f>G221+G222</f>
        <v>6426</v>
      </c>
      <c r="I221" s="112"/>
      <c r="J221" s="113">
        <f>ROUND(D221*0.74,0)</f>
        <v>2775</v>
      </c>
      <c r="K221" s="255">
        <f>J221+J222</f>
        <v>7097</v>
      </c>
      <c r="L221" s="86"/>
      <c r="M221" s="9">
        <f>ROUND(D221*0.77,0)</f>
        <v>2888</v>
      </c>
      <c r="N221" s="255">
        <f>M221+M222</f>
        <v>7385</v>
      </c>
      <c r="O221" s="99"/>
      <c r="P221" s="101">
        <f>ROUND(G221/1.18,0)</f>
        <v>2130</v>
      </c>
      <c r="Q221" s="255">
        <f>P221+P222</f>
        <v>5446</v>
      </c>
    </row>
    <row r="222" spans="1:17" ht="60" customHeight="1" x14ac:dyDescent="0.4">
      <c r="A222" s="88" t="s">
        <v>240</v>
      </c>
      <c r="B222" s="194"/>
      <c r="C222" s="98">
        <v>2090</v>
      </c>
      <c r="D222" s="256">
        <v>5840</v>
      </c>
      <c r="E222" s="244"/>
      <c r="F222" s="87">
        <f>ROUND(C222*0.67,0)</f>
        <v>1400</v>
      </c>
      <c r="G222" s="255">
        <f>F222+F223</f>
        <v>3913</v>
      </c>
      <c r="H222" s="255" t="e">
        <f>#REF!</f>
        <v>#REF!</v>
      </c>
      <c r="I222" s="113">
        <f>ROUND(C222*0.74,0)</f>
        <v>1547</v>
      </c>
      <c r="J222" s="255">
        <f>I222+I223</f>
        <v>4322</v>
      </c>
      <c r="K222" s="255" t="e">
        <f>#REF!</f>
        <v>#REF!</v>
      </c>
      <c r="L222" s="87">
        <f>ROUND(C222*0.77,0)</f>
        <v>1609</v>
      </c>
      <c r="M222" s="255">
        <f>L222+L223</f>
        <v>4497</v>
      </c>
      <c r="N222" s="255"/>
      <c r="O222" s="101">
        <f>ROUND(F222/1.18,0)</f>
        <v>1186</v>
      </c>
      <c r="P222" s="255">
        <f>O222+O223</f>
        <v>3316</v>
      </c>
      <c r="Q222" s="255"/>
    </row>
    <row r="223" spans="1:17" ht="66" customHeight="1" x14ac:dyDescent="0.4">
      <c r="A223" s="48" t="s">
        <v>219</v>
      </c>
      <c r="B223" s="194"/>
      <c r="C223" s="86">
        <f>D222-C222</f>
        <v>3750</v>
      </c>
      <c r="D223" s="256"/>
      <c r="E223" s="244"/>
      <c r="F223" s="87">
        <f>ROUND(C223*0.67,0)</f>
        <v>2513</v>
      </c>
      <c r="G223" s="255" t="e">
        <f>#REF!</f>
        <v>#REF!</v>
      </c>
      <c r="H223" s="255" t="e">
        <f>#REF!</f>
        <v>#REF!</v>
      </c>
      <c r="I223" s="113">
        <f>ROUND(C223*0.74,0)</f>
        <v>2775</v>
      </c>
      <c r="J223" s="255" t="e">
        <f>#REF!</f>
        <v>#REF!</v>
      </c>
      <c r="K223" s="255" t="e">
        <f>#REF!</f>
        <v>#REF!</v>
      </c>
      <c r="L223" s="87">
        <f>ROUND(C223*0.77,0)</f>
        <v>2888</v>
      </c>
      <c r="M223" s="255"/>
      <c r="N223" s="255"/>
      <c r="O223" s="101">
        <f>ROUND(F223/1.18,0)</f>
        <v>2130</v>
      </c>
      <c r="P223" s="255"/>
      <c r="Q223" s="255"/>
    </row>
    <row r="224" spans="1:17" ht="37.5" customHeight="1" thickBot="1" x14ac:dyDescent="0.45">
      <c r="A224" s="13" t="s">
        <v>286</v>
      </c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1:17" ht="48.75" customHeight="1" x14ac:dyDescent="0.4">
      <c r="A225" s="130" t="s">
        <v>13</v>
      </c>
      <c r="B225" s="194" t="s">
        <v>242</v>
      </c>
      <c r="C225" s="129"/>
      <c r="D225" s="131">
        <v>5050</v>
      </c>
      <c r="E225" s="189">
        <f>D225+D226</f>
        <v>18330</v>
      </c>
      <c r="F225" s="129"/>
      <c r="G225" s="114">
        <f>ROUND(D225*0.67,0)</f>
        <v>3384</v>
      </c>
      <c r="H225" s="247">
        <f>G225+G226</f>
        <v>12282</v>
      </c>
      <c r="I225" s="129"/>
      <c r="J225" s="114">
        <f>ROUND(D225*0.74,0)</f>
        <v>3737</v>
      </c>
      <c r="K225" s="247">
        <f>J225+J226</f>
        <v>13564</v>
      </c>
      <c r="L225" s="129"/>
      <c r="M225" s="10">
        <f>ROUND(D225*0.77,0)</f>
        <v>3889</v>
      </c>
      <c r="N225" s="247">
        <f>M225+M226</f>
        <v>14115</v>
      </c>
      <c r="O225" s="129"/>
      <c r="P225" s="114">
        <f>ROUND(G225/1.18,0)</f>
        <v>2868</v>
      </c>
      <c r="Q225" s="247">
        <f>P225+P226</f>
        <v>10408</v>
      </c>
    </row>
    <row r="226" spans="1:17" ht="48.75" customHeight="1" x14ac:dyDescent="0.4">
      <c r="A226" s="130" t="s">
        <v>69</v>
      </c>
      <c r="B226" s="194"/>
      <c r="C226" s="131">
        <v>7100</v>
      </c>
      <c r="D226" s="248">
        <v>13280</v>
      </c>
      <c r="E226" s="189"/>
      <c r="F226" s="114">
        <f>ROUND(C226*0.67,0)</f>
        <v>4757</v>
      </c>
      <c r="G226" s="249">
        <f>F226+F227</f>
        <v>8898</v>
      </c>
      <c r="H226" s="247"/>
      <c r="I226" s="114">
        <f>ROUND(C226*0.74,0)</f>
        <v>5254</v>
      </c>
      <c r="J226" s="249">
        <f>I226+I227</f>
        <v>9827</v>
      </c>
      <c r="K226" s="247"/>
      <c r="L226" s="114">
        <f>ROUND(C226*0.77,0)</f>
        <v>5467</v>
      </c>
      <c r="M226" s="249">
        <f>L226+L227</f>
        <v>10226</v>
      </c>
      <c r="N226" s="247"/>
      <c r="O226" s="114">
        <f>ROUND(F226/1.18,0)</f>
        <v>4031</v>
      </c>
      <c r="P226" s="249">
        <f>O226+O227</f>
        <v>7540</v>
      </c>
      <c r="Q226" s="247"/>
    </row>
    <row r="227" spans="1:17" ht="60" customHeight="1" thickBot="1" x14ac:dyDescent="0.45">
      <c r="A227" s="48" t="s">
        <v>72</v>
      </c>
      <c r="B227" s="194"/>
      <c r="C227" s="129">
        <f>D226-C226</f>
        <v>6180</v>
      </c>
      <c r="D227" s="248"/>
      <c r="E227" s="189"/>
      <c r="F227" s="114">
        <f>ROUND(C227*0.67,0)</f>
        <v>4141</v>
      </c>
      <c r="G227" s="249"/>
      <c r="H227" s="247"/>
      <c r="I227" s="114">
        <f>ROUND(C227*0.74,0)</f>
        <v>4573</v>
      </c>
      <c r="J227" s="249"/>
      <c r="K227" s="247"/>
      <c r="L227" s="114">
        <f>ROUND(C227*0.77,0)</f>
        <v>4759</v>
      </c>
      <c r="M227" s="249"/>
      <c r="N227" s="247"/>
      <c r="O227" s="114">
        <f>ROUND(F227/1.18,0)</f>
        <v>3509</v>
      </c>
      <c r="P227" s="249"/>
      <c r="Q227" s="247"/>
    </row>
    <row r="228" spans="1:17" ht="42.75" customHeight="1" x14ac:dyDescent="0.4">
      <c r="A228" s="130" t="s">
        <v>241</v>
      </c>
      <c r="B228" s="194" t="s">
        <v>242</v>
      </c>
      <c r="C228" s="129"/>
      <c r="D228" s="131">
        <v>5820</v>
      </c>
      <c r="E228" s="189">
        <f>D228+D229</f>
        <v>20620</v>
      </c>
      <c r="F228" s="129"/>
      <c r="G228" s="114">
        <f>ROUND(D228*0.67,0)</f>
        <v>3899</v>
      </c>
      <c r="H228" s="247">
        <f>G228+G229</f>
        <v>13815</v>
      </c>
      <c r="I228" s="129"/>
      <c r="J228" s="114">
        <f>ROUND(D228*0.74,0)</f>
        <v>4307</v>
      </c>
      <c r="K228" s="247">
        <f>J228+J229</f>
        <v>15259</v>
      </c>
      <c r="L228" s="129"/>
      <c r="M228" s="10">
        <f>ROUND(D228*0.77,0)</f>
        <v>4481</v>
      </c>
      <c r="N228" s="247">
        <f>M228+M229</f>
        <v>15877</v>
      </c>
      <c r="O228" s="129"/>
      <c r="P228" s="114">
        <f>ROUND(G228/1.18,0)</f>
        <v>3304</v>
      </c>
      <c r="Q228" s="247">
        <f>P228+P229</f>
        <v>11707</v>
      </c>
    </row>
    <row r="229" spans="1:17" ht="42.75" customHeight="1" x14ac:dyDescent="0.4">
      <c r="A229" s="130" t="s">
        <v>70</v>
      </c>
      <c r="B229" s="194"/>
      <c r="C229" s="131">
        <v>8500</v>
      </c>
      <c r="D229" s="248">
        <v>14800</v>
      </c>
      <c r="E229" s="189"/>
      <c r="F229" s="114">
        <f>ROUND(C229*0.67,0)</f>
        <v>5695</v>
      </c>
      <c r="G229" s="249">
        <f>F229+F230</f>
        <v>9916</v>
      </c>
      <c r="H229" s="247"/>
      <c r="I229" s="114">
        <f>ROUND(C229*0.74,0)</f>
        <v>6290</v>
      </c>
      <c r="J229" s="249">
        <f>I229+I230</f>
        <v>10952</v>
      </c>
      <c r="K229" s="247"/>
      <c r="L229" s="114">
        <f>ROUND(C229*0.77,0)</f>
        <v>6545</v>
      </c>
      <c r="M229" s="249">
        <f>L229+L230</f>
        <v>11396</v>
      </c>
      <c r="N229" s="247"/>
      <c r="O229" s="114">
        <f>ROUND(F229/1.18,0)</f>
        <v>4826</v>
      </c>
      <c r="P229" s="249">
        <f>O229+O230</f>
        <v>8403</v>
      </c>
      <c r="Q229" s="247"/>
    </row>
    <row r="230" spans="1:17" ht="60" customHeight="1" thickBot="1" x14ac:dyDescent="0.45">
      <c r="A230" s="48" t="s">
        <v>71</v>
      </c>
      <c r="B230" s="194"/>
      <c r="C230" s="129">
        <f>D229-C229</f>
        <v>6300</v>
      </c>
      <c r="D230" s="248"/>
      <c r="E230" s="189"/>
      <c r="F230" s="114">
        <f>ROUND(C230*0.67,0)</f>
        <v>4221</v>
      </c>
      <c r="G230" s="249"/>
      <c r="H230" s="247"/>
      <c r="I230" s="114">
        <f>ROUND(C230*0.74,0)</f>
        <v>4662</v>
      </c>
      <c r="J230" s="249"/>
      <c r="K230" s="247"/>
      <c r="L230" s="114">
        <f>ROUND(C230*0.77,0)</f>
        <v>4851</v>
      </c>
      <c r="M230" s="249"/>
      <c r="N230" s="247"/>
      <c r="O230" s="114">
        <f>ROUND(F230/1.18,0)</f>
        <v>3577</v>
      </c>
      <c r="P230" s="249"/>
      <c r="Q230" s="247"/>
    </row>
    <row r="231" spans="1:17" ht="46.5" customHeight="1" x14ac:dyDescent="0.4">
      <c r="A231" s="130" t="s">
        <v>73</v>
      </c>
      <c r="B231" s="194" t="s">
        <v>242</v>
      </c>
      <c r="C231" s="129"/>
      <c r="D231" s="131">
        <v>6640</v>
      </c>
      <c r="E231" s="189">
        <f>D231+D232</f>
        <v>26900</v>
      </c>
      <c r="F231" s="129"/>
      <c r="G231" s="114">
        <f>ROUND(D231*0.67,0)</f>
        <v>4449</v>
      </c>
      <c r="H231" s="247">
        <f>G231+G232</f>
        <v>18023</v>
      </c>
      <c r="I231" s="129"/>
      <c r="J231" s="114">
        <f>ROUND(D231*0.74,0)</f>
        <v>4914</v>
      </c>
      <c r="K231" s="247">
        <f>J231+J232</f>
        <v>19906</v>
      </c>
      <c r="L231" s="129"/>
      <c r="M231" s="10">
        <f>ROUND(D231*0.77,0)</f>
        <v>5113</v>
      </c>
      <c r="N231" s="247">
        <f>M231+M232</f>
        <v>20713</v>
      </c>
      <c r="O231" s="129"/>
      <c r="P231" s="114">
        <f>ROUND(G231/1.18,0)</f>
        <v>3770</v>
      </c>
      <c r="Q231" s="247">
        <f>P231+P232</f>
        <v>15273</v>
      </c>
    </row>
    <row r="232" spans="1:17" ht="46.5" customHeight="1" x14ac:dyDescent="0.4">
      <c r="A232" s="130" t="s">
        <v>74</v>
      </c>
      <c r="B232" s="194"/>
      <c r="C232" s="131">
        <v>12600</v>
      </c>
      <c r="D232" s="248">
        <v>20260</v>
      </c>
      <c r="E232" s="189"/>
      <c r="F232" s="114">
        <f>ROUND(C232*0.67,0)</f>
        <v>8442</v>
      </c>
      <c r="G232" s="249">
        <f>F232+F233</f>
        <v>13574</v>
      </c>
      <c r="H232" s="247"/>
      <c r="I232" s="114">
        <f>ROUND(C232*0.74,0)</f>
        <v>9324</v>
      </c>
      <c r="J232" s="249">
        <f>I232+I233</f>
        <v>14992</v>
      </c>
      <c r="K232" s="247"/>
      <c r="L232" s="114">
        <f>ROUND(C232*0.77,0)</f>
        <v>9702</v>
      </c>
      <c r="M232" s="249">
        <f>L232+L233</f>
        <v>15600</v>
      </c>
      <c r="N232" s="247"/>
      <c r="O232" s="114">
        <f>ROUND(F232/1.18,0)</f>
        <v>7154</v>
      </c>
      <c r="P232" s="249">
        <f>O232+O233</f>
        <v>11503</v>
      </c>
      <c r="Q232" s="247"/>
    </row>
    <row r="233" spans="1:17" ht="60" customHeight="1" x14ac:dyDescent="0.4">
      <c r="A233" s="48" t="s">
        <v>75</v>
      </c>
      <c r="B233" s="194"/>
      <c r="C233" s="129">
        <f>D232-C232</f>
        <v>7660</v>
      </c>
      <c r="D233" s="248"/>
      <c r="E233" s="189"/>
      <c r="F233" s="114">
        <f>ROUND(C233*0.67,0)</f>
        <v>5132</v>
      </c>
      <c r="G233" s="249"/>
      <c r="H233" s="247"/>
      <c r="I233" s="114">
        <f>ROUND(C233*0.74,0)</f>
        <v>5668</v>
      </c>
      <c r="J233" s="249"/>
      <c r="K233" s="247"/>
      <c r="L233" s="114">
        <f>ROUND(C233*0.77,0)</f>
        <v>5898</v>
      </c>
      <c r="M233" s="249"/>
      <c r="N233" s="247"/>
      <c r="O233" s="114">
        <f>ROUND(F233/1.18,0)</f>
        <v>4349</v>
      </c>
      <c r="P233" s="249"/>
      <c r="Q233" s="247"/>
    </row>
    <row r="234" spans="1:17" ht="60" customHeight="1" x14ac:dyDescent="0.4">
      <c r="A234" s="50" t="s">
        <v>256</v>
      </c>
      <c r="B234" s="17" t="s">
        <v>242</v>
      </c>
      <c r="C234" s="8"/>
      <c r="D234" s="256">
        <v>8730</v>
      </c>
      <c r="E234" s="256"/>
      <c r="F234" s="14"/>
      <c r="G234" s="255">
        <f>ROUND(D234*0.67,0)</f>
        <v>5849</v>
      </c>
      <c r="H234" s="255">
        <f>ROUND(E234*0.67,0)</f>
        <v>0</v>
      </c>
      <c r="I234" s="14"/>
      <c r="J234" s="255">
        <f>ROUND(D234*0.74,0)</f>
        <v>6460</v>
      </c>
      <c r="K234" s="255">
        <f>ROUND(E234*0.74,0)</f>
        <v>0</v>
      </c>
      <c r="L234" s="14"/>
      <c r="M234" s="255">
        <f>ROUND(D234*0.77,0)</f>
        <v>6722</v>
      </c>
      <c r="N234" s="255">
        <f>ROUND(E234*0.77,0)</f>
        <v>0</v>
      </c>
      <c r="O234" s="14"/>
      <c r="P234" s="255">
        <f>ROUND(G234/1.18,0)</f>
        <v>4957</v>
      </c>
      <c r="Q234" s="255">
        <f>ROUND(H234/1.18,0)</f>
        <v>0</v>
      </c>
    </row>
    <row r="235" spans="1:17" ht="37.5" customHeight="1" thickBot="1" x14ac:dyDescent="0.45">
      <c r="A235" s="13" t="s">
        <v>296</v>
      </c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1:17" ht="50.25" customHeight="1" x14ac:dyDescent="0.4">
      <c r="A236" s="46" t="s">
        <v>110</v>
      </c>
      <c r="B236" s="253" t="s">
        <v>295</v>
      </c>
      <c r="C236" s="153"/>
      <c r="D236" s="154">
        <v>4030</v>
      </c>
      <c r="E236" s="189">
        <f>D236+D237</f>
        <v>10030</v>
      </c>
      <c r="F236" s="153"/>
      <c r="G236" s="114">
        <f>ROUND(D236*0.67,0)</f>
        <v>2700</v>
      </c>
      <c r="H236" s="247">
        <f>G236+G237</f>
        <v>6720</v>
      </c>
      <c r="I236" s="153"/>
      <c r="J236" s="114">
        <f>ROUND(D236*0.74,0)</f>
        <v>2982</v>
      </c>
      <c r="K236" s="247">
        <f>J236+J237</f>
        <v>7422</v>
      </c>
      <c r="L236" s="153"/>
      <c r="M236" s="10">
        <f>ROUND(D236*0.77,0)</f>
        <v>3103</v>
      </c>
      <c r="N236" s="247">
        <f>M236+M237</f>
        <v>7723</v>
      </c>
      <c r="O236" s="153"/>
      <c r="P236" s="114">
        <f>ROUND(G236/1.18,0)</f>
        <v>2288</v>
      </c>
      <c r="Q236" s="247">
        <f>P236+P237</f>
        <v>5694</v>
      </c>
    </row>
    <row r="237" spans="1:17" ht="50.25" customHeight="1" x14ac:dyDescent="0.4">
      <c r="A237" s="46" t="s">
        <v>68</v>
      </c>
      <c r="B237" s="253"/>
      <c r="C237" s="154">
        <v>2090</v>
      </c>
      <c r="D237" s="248">
        <v>6000</v>
      </c>
      <c r="E237" s="189"/>
      <c r="F237" s="114">
        <f>ROUND(C237*0.67,0)</f>
        <v>1400</v>
      </c>
      <c r="G237" s="249">
        <f>F237+F238</f>
        <v>4020</v>
      </c>
      <c r="H237" s="247" t="e">
        <f>#REF!</f>
        <v>#REF!</v>
      </c>
      <c r="I237" s="114">
        <f>ROUND(C237*0.74,0)</f>
        <v>1547</v>
      </c>
      <c r="J237" s="249">
        <f>I237+I238</f>
        <v>4440</v>
      </c>
      <c r="K237" s="247" t="e">
        <f>#REF!</f>
        <v>#REF!</v>
      </c>
      <c r="L237" s="114">
        <f>ROUND(C237*0.77,0)</f>
        <v>1609</v>
      </c>
      <c r="M237" s="249">
        <f>L237+L238</f>
        <v>4620</v>
      </c>
      <c r="N237" s="247"/>
      <c r="O237" s="114">
        <f>ROUND(F237/1.18,0)</f>
        <v>1186</v>
      </c>
      <c r="P237" s="249">
        <f>O237+O238</f>
        <v>3406</v>
      </c>
      <c r="Q237" s="247"/>
    </row>
    <row r="238" spans="1:17" ht="50.25" customHeight="1" x14ac:dyDescent="0.4">
      <c r="A238" s="47" t="s">
        <v>135</v>
      </c>
      <c r="B238" s="253"/>
      <c r="C238" s="153">
        <f>D237-C237</f>
        <v>3910</v>
      </c>
      <c r="D238" s="248"/>
      <c r="E238" s="189"/>
      <c r="F238" s="114">
        <f>ROUND(C238*0.67,0)</f>
        <v>2620</v>
      </c>
      <c r="G238" s="249" t="e">
        <f>#REF!</f>
        <v>#REF!</v>
      </c>
      <c r="H238" s="247" t="e">
        <f>#REF!</f>
        <v>#REF!</v>
      </c>
      <c r="I238" s="114">
        <f>ROUND(C238*0.74,0)</f>
        <v>2893</v>
      </c>
      <c r="J238" s="249" t="e">
        <f>#REF!</f>
        <v>#REF!</v>
      </c>
      <c r="K238" s="247" t="e">
        <f>#REF!</f>
        <v>#REF!</v>
      </c>
      <c r="L238" s="114">
        <f>ROUND(C238*0.77,0)</f>
        <v>3011</v>
      </c>
      <c r="M238" s="249"/>
      <c r="N238" s="247"/>
      <c r="O238" s="114">
        <f>ROUND(F238/1.18,0)</f>
        <v>2220</v>
      </c>
      <c r="P238" s="249"/>
      <c r="Q238" s="247"/>
    </row>
    <row r="239" spans="1:17" ht="37.5" customHeight="1" thickBot="1" x14ac:dyDescent="0.45">
      <c r="A239" s="26" t="s">
        <v>106</v>
      </c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</row>
    <row r="240" spans="1:17" ht="45" customHeight="1" x14ac:dyDescent="0.4">
      <c r="A240" s="46" t="s">
        <v>110</v>
      </c>
      <c r="B240" s="253" t="s">
        <v>107</v>
      </c>
      <c r="C240" s="153"/>
      <c r="D240" s="154">
        <v>3420</v>
      </c>
      <c r="E240" s="189">
        <f>D240+D241</f>
        <v>8890</v>
      </c>
      <c r="F240" s="153"/>
      <c r="G240" s="114">
        <f>ROUND(D240*0.67,0)</f>
        <v>2291</v>
      </c>
      <c r="H240" s="247">
        <f>G240+G241</f>
        <v>5956</v>
      </c>
      <c r="I240" s="153"/>
      <c r="J240" s="114">
        <f>ROUND(D240*0.74,0)</f>
        <v>2531</v>
      </c>
      <c r="K240" s="247">
        <f>J240+J241</f>
        <v>6579</v>
      </c>
      <c r="L240" s="153"/>
      <c r="M240" s="10">
        <f>ROUND(D240*0.77,0)</f>
        <v>2633</v>
      </c>
      <c r="N240" s="247">
        <f>M240+M241</f>
        <v>6845</v>
      </c>
      <c r="O240" s="153"/>
      <c r="P240" s="114">
        <f>ROUND(G240/1.18,0)</f>
        <v>1942</v>
      </c>
      <c r="Q240" s="247">
        <f>P240+P241</f>
        <v>5047</v>
      </c>
    </row>
    <row r="241" spans="1:17" ht="45" customHeight="1" x14ac:dyDescent="0.4">
      <c r="A241" s="46" t="s">
        <v>68</v>
      </c>
      <c r="B241" s="253"/>
      <c r="C241" s="154">
        <v>2090</v>
      </c>
      <c r="D241" s="248">
        <v>5470</v>
      </c>
      <c r="E241" s="189"/>
      <c r="F241" s="114">
        <f>ROUND(C241*0.67,0)</f>
        <v>1400</v>
      </c>
      <c r="G241" s="249">
        <f>F241+F242</f>
        <v>3665</v>
      </c>
      <c r="H241" s="247" t="e">
        <f>#REF!</f>
        <v>#REF!</v>
      </c>
      <c r="I241" s="114">
        <f>ROUND(C241*0.74,0)</f>
        <v>1547</v>
      </c>
      <c r="J241" s="249">
        <f>I241+I242</f>
        <v>4048</v>
      </c>
      <c r="K241" s="247" t="e">
        <f>#REF!</f>
        <v>#REF!</v>
      </c>
      <c r="L241" s="114">
        <f>ROUND(C241*0.77,0)</f>
        <v>1609</v>
      </c>
      <c r="M241" s="249">
        <f>L241+L242</f>
        <v>4212</v>
      </c>
      <c r="N241" s="247"/>
      <c r="O241" s="114">
        <f>ROUND(F241/1.18,0)</f>
        <v>1186</v>
      </c>
      <c r="P241" s="249">
        <f>O241+O242</f>
        <v>3105</v>
      </c>
      <c r="Q241" s="247"/>
    </row>
    <row r="242" spans="1:17" ht="45" customHeight="1" x14ac:dyDescent="0.4">
      <c r="A242" s="47" t="s">
        <v>135</v>
      </c>
      <c r="B242" s="253"/>
      <c r="C242" s="153">
        <f>D241-C241</f>
        <v>3380</v>
      </c>
      <c r="D242" s="248"/>
      <c r="E242" s="189"/>
      <c r="F242" s="114">
        <f>ROUND(C242*0.67,0)</f>
        <v>2265</v>
      </c>
      <c r="G242" s="249" t="e">
        <f>#REF!</f>
        <v>#REF!</v>
      </c>
      <c r="H242" s="247" t="e">
        <f>#REF!</f>
        <v>#REF!</v>
      </c>
      <c r="I242" s="114">
        <f>ROUND(C242*0.74,0)</f>
        <v>2501</v>
      </c>
      <c r="J242" s="249" t="e">
        <f>#REF!</f>
        <v>#REF!</v>
      </c>
      <c r="K242" s="247" t="e">
        <f>#REF!</f>
        <v>#REF!</v>
      </c>
      <c r="L242" s="114">
        <f>ROUND(C242*0.77,0)</f>
        <v>2603</v>
      </c>
      <c r="M242" s="249"/>
      <c r="N242" s="247"/>
      <c r="O242" s="114">
        <f>ROUND(F242/1.18,0)</f>
        <v>1919</v>
      </c>
      <c r="P242" s="249"/>
      <c r="Q242" s="247"/>
    </row>
    <row r="243" spans="1:17" ht="37.5" customHeight="1" thickBot="1" x14ac:dyDescent="0.45">
      <c r="A243" s="13" t="s">
        <v>294</v>
      </c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1:17" ht="50.25" customHeight="1" x14ac:dyDescent="0.4">
      <c r="A244" s="136" t="s">
        <v>109</v>
      </c>
      <c r="B244" s="194" t="s">
        <v>112</v>
      </c>
      <c r="C244" s="135"/>
      <c r="D244" s="137">
        <v>2910</v>
      </c>
      <c r="E244" s="189">
        <f>D244+D245</f>
        <v>7890</v>
      </c>
      <c r="F244" s="135"/>
      <c r="G244" s="114">
        <f>ROUND(D244*0.67,0)</f>
        <v>1950</v>
      </c>
      <c r="H244" s="247">
        <f>G244+G245</f>
        <v>5287</v>
      </c>
      <c r="I244" s="135"/>
      <c r="J244" s="114">
        <f>ROUND(D244*0.74,0)</f>
        <v>2153</v>
      </c>
      <c r="K244" s="247">
        <f>J244+J245</f>
        <v>5838</v>
      </c>
      <c r="L244" s="135"/>
      <c r="M244" s="10">
        <f>ROUND(D244*0.77,0)</f>
        <v>2241</v>
      </c>
      <c r="N244" s="247">
        <f>M244+M245</f>
        <v>6076</v>
      </c>
      <c r="O244" s="135"/>
      <c r="P244" s="114">
        <f>ROUND(G244/1.18,0)</f>
        <v>1653</v>
      </c>
      <c r="Q244" s="247">
        <f>P244+P245</f>
        <v>4481</v>
      </c>
    </row>
    <row r="245" spans="1:17" ht="50.25" customHeight="1" x14ac:dyDescent="0.4">
      <c r="A245" s="136" t="s">
        <v>108</v>
      </c>
      <c r="B245" s="194"/>
      <c r="C245" s="137">
        <v>1800</v>
      </c>
      <c r="D245" s="248">
        <v>4980</v>
      </c>
      <c r="E245" s="189"/>
      <c r="F245" s="114">
        <f>ROUND(C245*0.67,0)</f>
        <v>1206</v>
      </c>
      <c r="G245" s="249">
        <f>F245+F246</f>
        <v>3337</v>
      </c>
      <c r="H245" s="247" t="e">
        <f>#REF!</f>
        <v>#REF!</v>
      </c>
      <c r="I245" s="114">
        <f>ROUND(C245*0.74,0)</f>
        <v>1332</v>
      </c>
      <c r="J245" s="249">
        <f>I245+I246</f>
        <v>3685</v>
      </c>
      <c r="K245" s="247" t="e">
        <f>#REF!</f>
        <v>#REF!</v>
      </c>
      <c r="L245" s="114">
        <f>ROUND(C245*0.77,0)</f>
        <v>1386</v>
      </c>
      <c r="M245" s="249">
        <f>L245+L246</f>
        <v>3835</v>
      </c>
      <c r="N245" s="247"/>
      <c r="O245" s="114">
        <f>ROUND(F245/1.18,0)</f>
        <v>1022</v>
      </c>
      <c r="P245" s="249">
        <f>O245+O246</f>
        <v>2828</v>
      </c>
      <c r="Q245" s="247"/>
    </row>
    <row r="246" spans="1:17" ht="50.25" customHeight="1" thickBot="1" x14ac:dyDescent="0.45">
      <c r="A246" s="48" t="s">
        <v>134</v>
      </c>
      <c r="B246" s="194"/>
      <c r="C246" s="135">
        <f>D245-C245</f>
        <v>3180</v>
      </c>
      <c r="D246" s="248"/>
      <c r="E246" s="189"/>
      <c r="F246" s="114">
        <f>ROUND(C246*0.67,0)</f>
        <v>2131</v>
      </c>
      <c r="G246" s="249" t="e">
        <f>#REF!</f>
        <v>#REF!</v>
      </c>
      <c r="H246" s="247" t="e">
        <f>#REF!</f>
        <v>#REF!</v>
      </c>
      <c r="I246" s="114">
        <f>ROUND(C246*0.74,0)</f>
        <v>2353</v>
      </c>
      <c r="J246" s="249" t="e">
        <f>#REF!</f>
        <v>#REF!</v>
      </c>
      <c r="K246" s="247" t="e">
        <f>#REF!</f>
        <v>#REF!</v>
      </c>
      <c r="L246" s="114">
        <f>ROUND(C246*0.77,0)</f>
        <v>2449</v>
      </c>
      <c r="M246" s="249"/>
      <c r="N246" s="247"/>
      <c r="O246" s="114">
        <f>ROUND(F246/1.18,0)</f>
        <v>1806</v>
      </c>
      <c r="P246" s="249"/>
      <c r="Q246" s="247"/>
    </row>
    <row r="247" spans="1:17" ht="50.25" customHeight="1" x14ac:dyDescent="0.4">
      <c r="A247" s="136" t="s">
        <v>110</v>
      </c>
      <c r="B247" s="194" t="s">
        <v>112</v>
      </c>
      <c r="C247" s="135"/>
      <c r="D247" s="137">
        <v>3660</v>
      </c>
      <c r="E247" s="189">
        <f>D247+D248</f>
        <v>9110</v>
      </c>
      <c r="F247" s="135"/>
      <c r="G247" s="114">
        <f>ROUND(D247*0.67,0)</f>
        <v>2452</v>
      </c>
      <c r="H247" s="247">
        <f>G247+G248</f>
        <v>6104</v>
      </c>
      <c r="I247" s="135"/>
      <c r="J247" s="114">
        <f>ROUND(D247*0.74,0)</f>
        <v>2708</v>
      </c>
      <c r="K247" s="247">
        <f>J247+J248</f>
        <v>6741</v>
      </c>
      <c r="L247" s="135"/>
      <c r="M247" s="10">
        <f>ROUND(D247*0.77,0)</f>
        <v>2818</v>
      </c>
      <c r="N247" s="247">
        <f>M247+M248</f>
        <v>7015</v>
      </c>
      <c r="O247" s="135"/>
      <c r="P247" s="114">
        <f>ROUND(G247/1.18,0)</f>
        <v>2078</v>
      </c>
      <c r="Q247" s="247">
        <f>P247+P248</f>
        <v>5173</v>
      </c>
    </row>
    <row r="248" spans="1:17" ht="50.25" customHeight="1" x14ac:dyDescent="0.4">
      <c r="A248" s="136" t="s">
        <v>68</v>
      </c>
      <c r="B248" s="194"/>
      <c r="C248" s="137">
        <v>1900</v>
      </c>
      <c r="D248" s="248">
        <v>5450</v>
      </c>
      <c r="E248" s="189"/>
      <c r="F248" s="114">
        <f>ROUND(C248*0.67,0)</f>
        <v>1273</v>
      </c>
      <c r="G248" s="249">
        <f>F248+F249</f>
        <v>3652</v>
      </c>
      <c r="H248" s="247" t="e">
        <f>#REF!</f>
        <v>#REF!</v>
      </c>
      <c r="I248" s="114">
        <f>ROUND(C248*0.74,0)</f>
        <v>1406</v>
      </c>
      <c r="J248" s="249">
        <f>I248+I249</f>
        <v>4033</v>
      </c>
      <c r="K248" s="247" t="e">
        <f>#REF!</f>
        <v>#REF!</v>
      </c>
      <c r="L248" s="114">
        <f>ROUND(C248*0.77,0)</f>
        <v>1463</v>
      </c>
      <c r="M248" s="249">
        <f>L248+L249</f>
        <v>4197</v>
      </c>
      <c r="N248" s="247"/>
      <c r="O248" s="114">
        <f>ROUND(F248/1.18,0)</f>
        <v>1079</v>
      </c>
      <c r="P248" s="249">
        <f>O248+O249</f>
        <v>3095</v>
      </c>
      <c r="Q248" s="247"/>
    </row>
    <row r="249" spans="1:17" ht="50.25" customHeight="1" thickBot="1" x14ac:dyDescent="0.45">
      <c r="A249" s="48" t="s">
        <v>135</v>
      </c>
      <c r="B249" s="194"/>
      <c r="C249" s="135">
        <f>D248-C248</f>
        <v>3550</v>
      </c>
      <c r="D249" s="248"/>
      <c r="E249" s="189"/>
      <c r="F249" s="114">
        <f>ROUND(C249*0.67,0)</f>
        <v>2379</v>
      </c>
      <c r="G249" s="249" t="e">
        <f>#REF!</f>
        <v>#REF!</v>
      </c>
      <c r="H249" s="247" t="e">
        <f>#REF!</f>
        <v>#REF!</v>
      </c>
      <c r="I249" s="114">
        <f>ROUND(C249*0.74,0)</f>
        <v>2627</v>
      </c>
      <c r="J249" s="249" t="e">
        <f>#REF!</f>
        <v>#REF!</v>
      </c>
      <c r="K249" s="247" t="e">
        <f>#REF!</f>
        <v>#REF!</v>
      </c>
      <c r="L249" s="114">
        <f>ROUND(C249*0.77,0)</f>
        <v>2734</v>
      </c>
      <c r="M249" s="249"/>
      <c r="N249" s="247"/>
      <c r="O249" s="114">
        <f>ROUND(F249/1.18,0)</f>
        <v>2016</v>
      </c>
      <c r="P249" s="249"/>
      <c r="Q249" s="247"/>
    </row>
    <row r="250" spans="1:17" ht="50.25" customHeight="1" x14ac:dyDescent="0.4">
      <c r="A250" s="136" t="s">
        <v>111</v>
      </c>
      <c r="B250" s="194" t="s">
        <v>112</v>
      </c>
      <c r="C250" s="135"/>
      <c r="D250" s="137">
        <v>4480</v>
      </c>
      <c r="E250" s="189">
        <f>D250+D251</f>
        <v>12790</v>
      </c>
      <c r="F250" s="135"/>
      <c r="G250" s="114">
        <f>ROUND(D250*0.67,0)</f>
        <v>3002</v>
      </c>
      <c r="H250" s="247">
        <f>G250+G251</f>
        <v>8570</v>
      </c>
      <c r="I250" s="135"/>
      <c r="J250" s="114">
        <f>ROUND(D250*0.74,0)</f>
        <v>3315</v>
      </c>
      <c r="K250" s="247">
        <f>J250+J251</f>
        <v>9464</v>
      </c>
      <c r="L250" s="135"/>
      <c r="M250" s="10">
        <f>ROUND(D250*0.77,0)</f>
        <v>3450</v>
      </c>
      <c r="N250" s="247">
        <f>M250+M251</f>
        <v>9849</v>
      </c>
      <c r="O250" s="135"/>
      <c r="P250" s="114">
        <f>ROUND(G250/1.18,0)</f>
        <v>2544</v>
      </c>
      <c r="Q250" s="247">
        <f>P250+P251</f>
        <v>7263</v>
      </c>
    </row>
    <row r="251" spans="1:17" ht="50.25" customHeight="1" x14ac:dyDescent="0.4">
      <c r="A251" s="136" t="s">
        <v>82</v>
      </c>
      <c r="B251" s="194"/>
      <c r="C251" s="137">
        <v>3700</v>
      </c>
      <c r="D251" s="248">
        <v>8310</v>
      </c>
      <c r="E251" s="189"/>
      <c r="F251" s="114">
        <f>ROUND(C251*0.67,0)</f>
        <v>2479</v>
      </c>
      <c r="G251" s="249">
        <f>F251+F252</f>
        <v>5568</v>
      </c>
      <c r="H251" s="247" t="e">
        <f>#REF!</f>
        <v>#REF!</v>
      </c>
      <c r="I251" s="114">
        <f>ROUND(C251*0.74,0)</f>
        <v>2738</v>
      </c>
      <c r="J251" s="249">
        <f>I251+I252</f>
        <v>6149</v>
      </c>
      <c r="K251" s="247" t="e">
        <f>#REF!</f>
        <v>#REF!</v>
      </c>
      <c r="L251" s="114">
        <f>ROUND(C251*0.77,0)</f>
        <v>2849</v>
      </c>
      <c r="M251" s="249">
        <f>L251+L252</f>
        <v>6399</v>
      </c>
      <c r="N251" s="247"/>
      <c r="O251" s="114">
        <f>ROUND(F251/1.18,0)</f>
        <v>2101</v>
      </c>
      <c r="P251" s="249">
        <f>O251+O252</f>
        <v>4719</v>
      </c>
      <c r="Q251" s="247"/>
    </row>
    <row r="252" spans="1:17" ht="50.25" customHeight="1" thickBot="1" x14ac:dyDescent="0.45">
      <c r="A252" s="48" t="s">
        <v>136</v>
      </c>
      <c r="B252" s="194"/>
      <c r="C252" s="135">
        <f>D251-C251</f>
        <v>4610</v>
      </c>
      <c r="D252" s="248"/>
      <c r="E252" s="189"/>
      <c r="F252" s="114">
        <f>ROUND(C252*0.67,0)</f>
        <v>3089</v>
      </c>
      <c r="G252" s="249" t="e">
        <f>#REF!</f>
        <v>#REF!</v>
      </c>
      <c r="H252" s="247" t="e">
        <f>#REF!</f>
        <v>#REF!</v>
      </c>
      <c r="I252" s="114">
        <f>ROUND(C252*0.74,0)</f>
        <v>3411</v>
      </c>
      <c r="J252" s="249" t="e">
        <f>#REF!</f>
        <v>#REF!</v>
      </c>
      <c r="K252" s="247" t="e">
        <f>#REF!</f>
        <v>#REF!</v>
      </c>
      <c r="L252" s="114">
        <f>ROUND(C252*0.77,0)</f>
        <v>3550</v>
      </c>
      <c r="M252" s="249"/>
      <c r="N252" s="247"/>
      <c r="O252" s="114">
        <f>ROUND(F252/1.18,0)</f>
        <v>2618</v>
      </c>
      <c r="P252" s="249"/>
      <c r="Q252" s="247"/>
    </row>
    <row r="253" spans="1:17" ht="50.25" customHeight="1" x14ac:dyDescent="0.4">
      <c r="A253" s="136" t="s">
        <v>211</v>
      </c>
      <c r="B253" s="194" t="s">
        <v>112</v>
      </c>
      <c r="C253" s="135"/>
      <c r="D253" s="137">
        <v>5570</v>
      </c>
      <c r="E253" s="189">
        <f>D253+D254</f>
        <v>15890</v>
      </c>
      <c r="F253" s="135"/>
      <c r="G253" s="114">
        <f>ROUND(D253*0.67,0)</f>
        <v>3732</v>
      </c>
      <c r="H253" s="247">
        <f>G253+G254</f>
        <v>10646</v>
      </c>
      <c r="I253" s="135"/>
      <c r="J253" s="114">
        <f>ROUND(D253*0.74,0)</f>
        <v>4122</v>
      </c>
      <c r="K253" s="247">
        <f>J253+J254</f>
        <v>11759</v>
      </c>
      <c r="L253" s="135"/>
      <c r="M253" s="10">
        <f>ROUND(D253*0.77,0)</f>
        <v>4289</v>
      </c>
      <c r="N253" s="247">
        <f>M253+M254</f>
        <v>12235</v>
      </c>
      <c r="O253" s="135"/>
      <c r="P253" s="114">
        <f>ROUND(G253/1.18,0)</f>
        <v>3163</v>
      </c>
      <c r="Q253" s="247">
        <f>P253+P254</f>
        <v>9022</v>
      </c>
    </row>
    <row r="254" spans="1:17" ht="50.25" customHeight="1" x14ac:dyDescent="0.4">
      <c r="A254" s="136" t="s">
        <v>203</v>
      </c>
      <c r="B254" s="194"/>
      <c r="C254" s="137">
        <v>4500</v>
      </c>
      <c r="D254" s="248">
        <v>10320</v>
      </c>
      <c r="E254" s="189"/>
      <c r="F254" s="114">
        <f>ROUND(C254*0.67,0)</f>
        <v>3015</v>
      </c>
      <c r="G254" s="249">
        <f>F254+F255</f>
        <v>6914</v>
      </c>
      <c r="H254" s="247" t="e">
        <f>#REF!</f>
        <v>#REF!</v>
      </c>
      <c r="I254" s="114">
        <f>ROUND(C254*0.74,0)</f>
        <v>3330</v>
      </c>
      <c r="J254" s="249">
        <f>I254+I255</f>
        <v>7637</v>
      </c>
      <c r="K254" s="247" t="e">
        <f>#REF!</f>
        <v>#REF!</v>
      </c>
      <c r="L254" s="114">
        <f>ROUND(C254*0.77,0)</f>
        <v>3465</v>
      </c>
      <c r="M254" s="249">
        <f>L254+L255</f>
        <v>7946</v>
      </c>
      <c r="N254" s="247"/>
      <c r="O254" s="114">
        <f>ROUND(F254/1.18,0)</f>
        <v>2555</v>
      </c>
      <c r="P254" s="249">
        <f>O254+O255</f>
        <v>5859</v>
      </c>
      <c r="Q254" s="247"/>
    </row>
    <row r="255" spans="1:17" ht="50.25" customHeight="1" x14ac:dyDescent="0.4">
      <c r="A255" s="48" t="s">
        <v>212</v>
      </c>
      <c r="B255" s="194"/>
      <c r="C255" s="135">
        <f>D254-C254</f>
        <v>5820</v>
      </c>
      <c r="D255" s="248"/>
      <c r="E255" s="189"/>
      <c r="F255" s="114">
        <f>ROUND(C255*0.67,0)</f>
        <v>3899</v>
      </c>
      <c r="G255" s="249" t="e">
        <f>#REF!</f>
        <v>#REF!</v>
      </c>
      <c r="H255" s="247" t="e">
        <f>#REF!</f>
        <v>#REF!</v>
      </c>
      <c r="I255" s="114">
        <f>ROUND(C255*0.74,0)</f>
        <v>4307</v>
      </c>
      <c r="J255" s="249" t="e">
        <f>#REF!</f>
        <v>#REF!</v>
      </c>
      <c r="K255" s="247" t="e">
        <f>#REF!</f>
        <v>#REF!</v>
      </c>
      <c r="L255" s="114">
        <f>ROUND(C255*0.77,0)</f>
        <v>4481</v>
      </c>
      <c r="M255" s="249"/>
      <c r="N255" s="247"/>
      <c r="O255" s="114">
        <f>ROUND(F255/1.18,0)</f>
        <v>3304</v>
      </c>
      <c r="P255" s="249"/>
      <c r="Q255" s="247"/>
    </row>
    <row r="256" spans="1:17" ht="110.25" customHeight="1" x14ac:dyDescent="0.4">
      <c r="A256" s="51" t="s">
        <v>263</v>
      </c>
      <c r="B256" s="17" t="s">
        <v>112</v>
      </c>
      <c r="C256" s="8"/>
      <c r="D256" s="256">
        <v>5030</v>
      </c>
      <c r="E256" s="256"/>
      <c r="F256" s="14"/>
      <c r="G256" s="255">
        <f>ROUND(D256*0.67,0)</f>
        <v>3370</v>
      </c>
      <c r="H256" s="255">
        <f>ROUND(E256*0.67,0)</f>
        <v>0</v>
      </c>
      <c r="I256" s="14"/>
      <c r="J256" s="255">
        <f>ROUND(D256*0.74,0)</f>
        <v>3722</v>
      </c>
      <c r="K256" s="255">
        <f>ROUND(E256*0.74,0)</f>
        <v>0</v>
      </c>
      <c r="L256" s="14"/>
      <c r="M256" s="255">
        <f>ROUND(D256*0.77,0)</f>
        <v>3873</v>
      </c>
      <c r="N256" s="255">
        <f>ROUND(E256*0.77,0)</f>
        <v>0</v>
      </c>
      <c r="O256" s="14"/>
      <c r="P256" s="255">
        <f>ROUND(G256/1.18,0)</f>
        <v>2856</v>
      </c>
      <c r="Q256" s="255">
        <f>ROUND(H256/1.18,0)</f>
        <v>0</v>
      </c>
    </row>
    <row r="257" spans="1:17" ht="37.5" customHeight="1" thickBot="1" x14ac:dyDescent="0.45">
      <c r="A257" s="27" t="s">
        <v>90</v>
      </c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</row>
    <row r="258" spans="1:17" ht="53.25" customHeight="1" x14ac:dyDescent="0.4">
      <c r="A258" s="46" t="s">
        <v>91</v>
      </c>
      <c r="B258" s="267" t="s">
        <v>92</v>
      </c>
      <c r="C258" s="23"/>
      <c r="D258" s="44">
        <v>8730</v>
      </c>
      <c r="E258" s="189">
        <f>D258+D259</f>
        <v>25940</v>
      </c>
      <c r="F258" s="23"/>
      <c r="G258" s="24">
        <f>ROUND(D258*0.67,0)</f>
        <v>5849</v>
      </c>
      <c r="H258" s="247">
        <f>G258+G259</f>
        <v>17380</v>
      </c>
      <c r="I258" s="112"/>
      <c r="J258" s="114">
        <f>ROUND(D258*0.74,0)</f>
        <v>6460</v>
      </c>
      <c r="K258" s="247">
        <f>J258+J259</f>
        <v>19195</v>
      </c>
      <c r="L258" s="30"/>
      <c r="M258" s="10">
        <f>ROUND(D258*0.77,0)</f>
        <v>6722</v>
      </c>
      <c r="N258" s="247">
        <f>M258+M259</f>
        <v>19974</v>
      </c>
      <c r="O258" s="99"/>
      <c r="P258" s="102">
        <f>ROUND(G258/1.18,0)</f>
        <v>4957</v>
      </c>
      <c r="Q258" s="247">
        <f>P258+P259</f>
        <v>14729</v>
      </c>
    </row>
    <row r="259" spans="1:17" ht="53.25" customHeight="1" x14ac:dyDescent="0.4">
      <c r="A259" s="46" t="s">
        <v>93</v>
      </c>
      <c r="B259" s="267"/>
      <c r="C259" s="25">
        <v>2600</v>
      </c>
      <c r="D259" s="248">
        <v>17210</v>
      </c>
      <c r="E259" s="189"/>
      <c r="F259" s="24">
        <f>ROUND(C259*0.67,0)</f>
        <v>1742</v>
      </c>
      <c r="G259" s="249">
        <f>F259+F260</f>
        <v>11531</v>
      </c>
      <c r="H259" s="247"/>
      <c r="I259" s="114">
        <f>ROUND(C259*0.74,0)</f>
        <v>1924</v>
      </c>
      <c r="J259" s="249">
        <f>I259+I260</f>
        <v>12735</v>
      </c>
      <c r="K259" s="247"/>
      <c r="L259" s="31">
        <f>ROUND(C259*0.77,0)</f>
        <v>2002</v>
      </c>
      <c r="M259" s="249">
        <f>L259+L260</f>
        <v>13252</v>
      </c>
      <c r="N259" s="247"/>
      <c r="O259" s="102">
        <f>ROUND(F259/1.18,0)</f>
        <v>1476</v>
      </c>
      <c r="P259" s="249">
        <f>O259+O260</f>
        <v>9772</v>
      </c>
      <c r="Q259" s="247"/>
    </row>
    <row r="260" spans="1:17" ht="53.25" customHeight="1" x14ac:dyDescent="0.4">
      <c r="A260" s="47" t="s">
        <v>94</v>
      </c>
      <c r="B260" s="267"/>
      <c r="C260" s="23">
        <f>D259-C259</f>
        <v>14610</v>
      </c>
      <c r="D260" s="248"/>
      <c r="E260" s="189"/>
      <c r="F260" s="24">
        <f>ROUND(C260*0.67,0)</f>
        <v>9789</v>
      </c>
      <c r="G260" s="249"/>
      <c r="H260" s="247"/>
      <c r="I260" s="114">
        <f>ROUND(C260*0.74,0)</f>
        <v>10811</v>
      </c>
      <c r="J260" s="249"/>
      <c r="K260" s="247"/>
      <c r="L260" s="31">
        <f>ROUND(C260*0.77,0)</f>
        <v>11250</v>
      </c>
      <c r="M260" s="249"/>
      <c r="N260" s="247"/>
      <c r="O260" s="102">
        <f>ROUND(F260/1.18,0)</f>
        <v>8296</v>
      </c>
      <c r="P260" s="249"/>
      <c r="Q260" s="247"/>
    </row>
    <row r="261" spans="1:17" ht="37.5" customHeight="1" thickBot="1" x14ac:dyDescent="0.45">
      <c r="A261" s="13" t="s">
        <v>227</v>
      </c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</row>
    <row r="262" spans="1:17" ht="48.75" customHeight="1" x14ac:dyDescent="0.4">
      <c r="A262" s="138" t="s">
        <v>221</v>
      </c>
      <c r="B262" s="190" t="s">
        <v>157</v>
      </c>
      <c r="C262" s="89"/>
      <c r="D262" s="91">
        <v>3110</v>
      </c>
      <c r="E262" s="244">
        <f>D262+D263</f>
        <v>9200</v>
      </c>
      <c r="F262" s="89"/>
      <c r="G262" s="92">
        <f>ROUND(D262*0.67,0)</f>
        <v>2084</v>
      </c>
      <c r="H262" s="247">
        <f>G262+G263</f>
        <v>6165</v>
      </c>
      <c r="I262" s="112"/>
      <c r="J262" s="114">
        <f>ROUND(D262*0.74,0)</f>
        <v>2301</v>
      </c>
      <c r="K262" s="247">
        <f>J262+J263</f>
        <v>6808</v>
      </c>
      <c r="L262" s="89"/>
      <c r="M262" s="10">
        <f>ROUND(D262*0.77,0)</f>
        <v>2395</v>
      </c>
      <c r="N262" s="247">
        <f>M262+M263</f>
        <v>7085</v>
      </c>
      <c r="O262" s="99"/>
      <c r="P262" s="102">
        <f>ROUND(G262/1.18,0)</f>
        <v>1766</v>
      </c>
      <c r="Q262" s="247">
        <f>P262+P263</f>
        <v>5224</v>
      </c>
    </row>
    <row r="263" spans="1:17" ht="49.5" customHeight="1" x14ac:dyDescent="0.4">
      <c r="A263" s="138" t="s">
        <v>222</v>
      </c>
      <c r="B263" s="191"/>
      <c r="C263" s="91">
        <v>3150</v>
      </c>
      <c r="D263" s="248">
        <v>6090</v>
      </c>
      <c r="E263" s="244"/>
      <c r="F263" s="92">
        <f>ROUND(C263*0.67,0)</f>
        <v>2111</v>
      </c>
      <c r="G263" s="249">
        <f>F263+F264</f>
        <v>4081</v>
      </c>
      <c r="H263" s="247" t="e">
        <f>#REF!</f>
        <v>#REF!</v>
      </c>
      <c r="I263" s="114">
        <f>ROUND(C263*0.74,0)</f>
        <v>2331</v>
      </c>
      <c r="J263" s="249">
        <f>I263+I264</f>
        <v>4507</v>
      </c>
      <c r="K263" s="247" t="e">
        <f>#REF!</f>
        <v>#REF!</v>
      </c>
      <c r="L263" s="92">
        <f>ROUND(C263*0.77,0)</f>
        <v>2426</v>
      </c>
      <c r="M263" s="249">
        <f>L263+L264</f>
        <v>4690</v>
      </c>
      <c r="N263" s="247"/>
      <c r="O263" s="102">
        <f>ROUND(F263/1.18,0)</f>
        <v>1789</v>
      </c>
      <c r="P263" s="249">
        <f>O263+O264</f>
        <v>3458</v>
      </c>
      <c r="Q263" s="247"/>
    </row>
    <row r="264" spans="1:17" ht="50.1" customHeight="1" thickBot="1" x14ac:dyDescent="0.45">
      <c r="A264" s="48" t="s">
        <v>235</v>
      </c>
      <c r="B264" s="192"/>
      <c r="C264" s="89">
        <f>D263-C263</f>
        <v>2940</v>
      </c>
      <c r="D264" s="248"/>
      <c r="E264" s="244"/>
      <c r="F264" s="92">
        <f>ROUND(C264*0.67,0)</f>
        <v>1970</v>
      </c>
      <c r="G264" s="249" t="e">
        <f>#REF!</f>
        <v>#REF!</v>
      </c>
      <c r="H264" s="247" t="e">
        <f>#REF!</f>
        <v>#REF!</v>
      </c>
      <c r="I264" s="114">
        <f>ROUND(C264*0.74,0)</f>
        <v>2176</v>
      </c>
      <c r="J264" s="249" t="e">
        <f>#REF!</f>
        <v>#REF!</v>
      </c>
      <c r="K264" s="247" t="e">
        <f>#REF!</f>
        <v>#REF!</v>
      </c>
      <c r="L264" s="92">
        <f>ROUND(C264*0.77,0)</f>
        <v>2264</v>
      </c>
      <c r="M264" s="249"/>
      <c r="N264" s="247"/>
      <c r="O264" s="102">
        <f>ROUND(F264/1.18,0)</f>
        <v>1669</v>
      </c>
      <c r="P264" s="249"/>
      <c r="Q264" s="247"/>
    </row>
    <row r="265" spans="1:17" ht="48.75" customHeight="1" x14ac:dyDescent="0.4">
      <c r="A265" s="46" t="s">
        <v>223</v>
      </c>
      <c r="B265" s="190" t="s">
        <v>157</v>
      </c>
      <c r="C265" s="89"/>
      <c r="D265" s="91">
        <v>3940</v>
      </c>
      <c r="E265" s="244">
        <f>D265+D266</f>
        <v>11630</v>
      </c>
      <c r="F265" s="89"/>
      <c r="G265" s="92">
        <f>ROUND(D265*0.67,0)</f>
        <v>2640</v>
      </c>
      <c r="H265" s="247">
        <f>G265+G266</f>
        <v>7792</v>
      </c>
      <c r="I265" s="112"/>
      <c r="J265" s="114">
        <f>ROUND(D265*0.74,0)</f>
        <v>2916</v>
      </c>
      <c r="K265" s="247">
        <f>J265+J266</f>
        <v>8607</v>
      </c>
      <c r="L265" s="89"/>
      <c r="M265" s="10">
        <f>ROUND(D265*0.77,0)</f>
        <v>3034</v>
      </c>
      <c r="N265" s="247">
        <f>M265+M266</f>
        <v>8955</v>
      </c>
      <c r="O265" s="99"/>
      <c r="P265" s="102">
        <f>ROUND(G265/1.18,0)</f>
        <v>2237</v>
      </c>
      <c r="Q265" s="260">
        <f>P265+P266</f>
        <v>6603</v>
      </c>
    </row>
    <row r="266" spans="1:17" ht="48.75" customHeight="1" x14ac:dyDescent="0.4">
      <c r="A266" s="138" t="s">
        <v>224</v>
      </c>
      <c r="B266" s="191"/>
      <c r="C266" s="91">
        <v>3920</v>
      </c>
      <c r="D266" s="248">
        <v>7690</v>
      </c>
      <c r="E266" s="244"/>
      <c r="F266" s="92">
        <f>ROUND(C266*0.67,0)</f>
        <v>2626</v>
      </c>
      <c r="G266" s="249">
        <f>F266+F267</f>
        <v>5152</v>
      </c>
      <c r="H266" s="247" t="e">
        <f>#REF!</f>
        <v>#REF!</v>
      </c>
      <c r="I266" s="114">
        <f>ROUND(C266*0.74,0)</f>
        <v>2901</v>
      </c>
      <c r="J266" s="249">
        <f>I266+I267</f>
        <v>5691</v>
      </c>
      <c r="K266" s="247" t="e">
        <f>#REF!</f>
        <v>#REF!</v>
      </c>
      <c r="L266" s="92">
        <f>ROUND(C266*0.77,0)</f>
        <v>3018</v>
      </c>
      <c r="M266" s="249">
        <f>L266+L267</f>
        <v>5921</v>
      </c>
      <c r="N266" s="247"/>
      <c r="O266" s="102">
        <f>ROUND(F266/1.18,0)</f>
        <v>2225</v>
      </c>
      <c r="P266" s="270">
        <f>O266+O267</f>
        <v>4366</v>
      </c>
      <c r="Q266" s="261"/>
    </row>
    <row r="267" spans="1:17" ht="48.75" customHeight="1" thickBot="1" x14ac:dyDescent="0.45">
      <c r="A267" s="48" t="s">
        <v>225</v>
      </c>
      <c r="B267" s="192"/>
      <c r="C267" s="89">
        <f>D266-C266</f>
        <v>3770</v>
      </c>
      <c r="D267" s="248"/>
      <c r="E267" s="244"/>
      <c r="F267" s="92">
        <f>ROUND(C267*0.67,0)</f>
        <v>2526</v>
      </c>
      <c r="G267" s="249" t="e">
        <f>#REF!</f>
        <v>#REF!</v>
      </c>
      <c r="H267" s="247" t="e">
        <f>#REF!</f>
        <v>#REF!</v>
      </c>
      <c r="I267" s="114">
        <f>ROUND(C267*0.74,0)</f>
        <v>2790</v>
      </c>
      <c r="J267" s="249" t="e">
        <f>#REF!</f>
        <v>#REF!</v>
      </c>
      <c r="K267" s="247" t="e">
        <f>#REF!</f>
        <v>#REF!</v>
      </c>
      <c r="L267" s="92">
        <f>ROUND(C267*0.77,0)</f>
        <v>2903</v>
      </c>
      <c r="M267" s="249"/>
      <c r="N267" s="247"/>
      <c r="O267" s="102">
        <f>ROUND(F267/1.18,0)</f>
        <v>2141</v>
      </c>
      <c r="P267" s="271"/>
      <c r="Q267" s="262"/>
    </row>
    <row r="268" spans="1:17" ht="48.75" customHeight="1" x14ac:dyDescent="0.4">
      <c r="A268" s="139" t="s">
        <v>223</v>
      </c>
      <c r="B268" s="190" t="s">
        <v>157</v>
      </c>
      <c r="C268" s="89"/>
      <c r="D268" s="91">
        <v>3940</v>
      </c>
      <c r="E268" s="244">
        <f>D268+D269</f>
        <v>14780</v>
      </c>
      <c r="F268" s="89"/>
      <c r="G268" s="92">
        <f>ROUND(D268*0.67,0)</f>
        <v>2640</v>
      </c>
      <c r="H268" s="247">
        <f>G268+G269</f>
        <v>9903</v>
      </c>
      <c r="I268" s="112"/>
      <c r="J268" s="114">
        <f>ROUND(D268*0.74,0)</f>
        <v>2916</v>
      </c>
      <c r="K268" s="247">
        <f>J268+J269</f>
        <v>10938</v>
      </c>
      <c r="L268" s="89"/>
      <c r="M268" s="10">
        <f>ROUND(D268*0.77,0)</f>
        <v>3034</v>
      </c>
      <c r="N268" s="247">
        <f>M268+M269</f>
        <v>11381</v>
      </c>
      <c r="O268" s="99"/>
      <c r="P268" s="102">
        <f>ROUND(G268/1.18,0)</f>
        <v>2237</v>
      </c>
      <c r="Q268" s="260">
        <f>P268+P269</f>
        <v>8392</v>
      </c>
    </row>
    <row r="269" spans="1:17" ht="48.75" customHeight="1" x14ac:dyDescent="0.4">
      <c r="A269" s="139" t="s">
        <v>226</v>
      </c>
      <c r="B269" s="191"/>
      <c r="C269" s="91">
        <v>5670</v>
      </c>
      <c r="D269" s="248">
        <v>10840</v>
      </c>
      <c r="E269" s="244"/>
      <c r="F269" s="92">
        <f>ROUND(C269*0.67,0)</f>
        <v>3799</v>
      </c>
      <c r="G269" s="249">
        <f>F269+F270</f>
        <v>7263</v>
      </c>
      <c r="H269" s="247" t="e">
        <f>#REF!</f>
        <v>#REF!</v>
      </c>
      <c r="I269" s="114">
        <f>ROUND(C269*0.74,0)</f>
        <v>4196</v>
      </c>
      <c r="J269" s="249">
        <f>I269+I270</f>
        <v>8022</v>
      </c>
      <c r="K269" s="247" t="e">
        <f>#REF!</f>
        <v>#REF!</v>
      </c>
      <c r="L269" s="92">
        <f>ROUND(C269*0.77,0)</f>
        <v>4366</v>
      </c>
      <c r="M269" s="249">
        <f>L269+L270</f>
        <v>8347</v>
      </c>
      <c r="N269" s="247"/>
      <c r="O269" s="102">
        <f>ROUND(F269/1.18,0)</f>
        <v>3219</v>
      </c>
      <c r="P269" s="270">
        <f>O269+O270</f>
        <v>6155</v>
      </c>
      <c r="Q269" s="261"/>
    </row>
    <row r="270" spans="1:17" ht="48.75" customHeight="1" x14ac:dyDescent="0.4">
      <c r="A270" s="140" t="s">
        <v>228</v>
      </c>
      <c r="B270" s="192"/>
      <c r="C270" s="89">
        <f>D269-C269</f>
        <v>5170</v>
      </c>
      <c r="D270" s="248"/>
      <c r="E270" s="244"/>
      <c r="F270" s="92">
        <f>ROUND(C270*0.67,0)</f>
        <v>3464</v>
      </c>
      <c r="G270" s="249" t="e">
        <f>#REF!</f>
        <v>#REF!</v>
      </c>
      <c r="H270" s="247" t="e">
        <f>#REF!</f>
        <v>#REF!</v>
      </c>
      <c r="I270" s="114">
        <f>ROUND(C270*0.74,0)</f>
        <v>3826</v>
      </c>
      <c r="J270" s="249" t="e">
        <f>#REF!</f>
        <v>#REF!</v>
      </c>
      <c r="K270" s="247" t="e">
        <f>#REF!</f>
        <v>#REF!</v>
      </c>
      <c r="L270" s="92">
        <f>ROUND(C270*0.77,0)</f>
        <v>3981</v>
      </c>
      <c r="M270" s="249"/>
      <c r="N270" s="247"/>
      <c r="O270" s="102">
        <f>ROUND(F270/1.18,0)</f>
        <v>2936</v>
      </c>
      <c r="P270" s="271"/>
      <c r="Q270" s="262"/>
    </row>
  </sheetData>
  <autoFilter ref="A1:A223"/>
  <mergeCells count="921">
    <mergeCell ref="B68:B70"/>
    <mergeCell ref="E71:E73"/>
    <mergeCell ref="D74:E74"/>
    <mergeCell ref="B71:B73"/>
    <mergeCell ref="M74:N74"/>
    <mergeCell ref="G74:H74"/>
    <mergeCell ref="G72:G73"/>
    <mergeCell ref="D72:D73"/>
    <mergeCell ref="N68:N70"/>
    <mergeCell ref="M69:M70"/>
    <mergeCell ref="H68:H70"/>
    <mergeCell ref="G69:G70"/>
    <mergeCell ref="M72:M73"/>
    <mergeCell ref="E68:E70"/>
    <mergeCell ref="Q68:Q70"/>
    <mergeCell ref="P69:P70"/>
    <mergeCell ref="Q71:Q73"/>
    <mergeCell ref="P72:P73"/>
    <mergeCell ref="N71:N73"/>
    <mergeCell ref="P74:Q74"/>
    <mergeCell ref="D69:D70"/>
    <mergeCell ref="H71:H73"/>
    <mergeCell ref="K68:K70"/>
    <mergeCell ref="J69:J70"/>
    <mergeCell ref="K71:K73"/>
    <mergeCell ref="J72:J73"/>
    <mergeCell ref="J74:K74"/>
    <mergeCell ref="G46:G47"/>
    <mergeCell ref="B42:B44"/>
    <mergeCell ref="E42:E44"/>
    <mergeCell ref="E48:E50"/>
    <mergeCell ref="D51:E51"/>
    <mergeCell ref="H45:H47"/>
    <mergeCell ref="H42:H44"/>
    <mergeCell ref="G49:G50"/>
    <mergeCell ref="E45:E47"/>
    <mergeCell ref="G51:H51"/>
    <mergeCell ref="G43:G44"/>
    <mergeCell ref="H48:H50"/>
    <mergeCell ref="D49:D50"/>
    <mergeCell ref="B48:B50"/>
    <mergeCell ref="Q42:Q44"/>
    <mergeCell ref="P43:P44"/>
    <mergeCell ref="Q45:Q47"/>
    <mergeCell ref="P46:P47"/>
    <mergeCell ref="Q48:Q50"/>
    <mergeCell ref="P49:P50"/>
    <mergeCell ref="K42:K44"/>
    <mergeCell ref="P51:Q51"/>
    <mergeCell ref="B45:B47"/>
    <mergeCell ref="D46:D47"/>
    <mergeCell ref="D43:D44"/>
    <mergeCell ref="J46:J47"/>
    <mergeCell ref="K45:K47"/>
    <mergeCell ref="N42:N44"/>
    <mergeCell ref="M51:N51"/>
    <mergeCell ref="M46:M47"/>
    <mergeCell ref="M49:M50"/>
    <mergeCell ref="N48:N50"/>
    <mergeCell ref="K48:K50"/>
    <mergeCell ref="N45:N47"/>
    <mergeCell ref="M43:M44"/>
    <mergeCell ref="J43:J44"/>
    <mergeCell ref="J49:J50"/>
    <mergeCell ref="J51:K51"/>
    <mergeCell ref="E34:E38"/>
    <mergeCell ref="D36:D38"/>
    <mergeCell ref="B39:B40"/>
    <mergeCell ref="B34:B38"/>
    <mergeCell ref="G34:G35"/>
    <mergeCell ref="G36:G38"/>
    <mergeCell ref="E39:E40"/>
    <mergeCell ref="D34:D35"/>
    <mergeCell ref="D39:D40"/>
    <mergeCell ref="J34:J35"/>
    <mergeCell ref="N34:N38"/>
    <mergeCell ref="K34:K38"/>
    <mergeCell ref="P34:P35"/>
    <mergeCell ref="P36:P38"/>
    <mergeCell ref="J36:J38"/>
    <mergeCell ref="J39:K40"/>
    <mergeCell ref="H34:H38"/>
    <mergeCell ref="M39:N40"/>
    <mergeCell ref="M34:M35"/>
    <mergeCell ref="K5:K7"/>
    <mergeCell ref="J6:J7"/>
    <mergeCell ref="Q5:Q7"/>
    <mergeCell ref="P6:P7"/>
    <mergeCell ref="B5:B7"/>
    <mergeCell ref="E5:E7"/>
    <mergeCell ref="N5:N7"/>
    <mergeCell ref="M6:M7"/>
    <mergeCell ref="H5:H7"/>
    <mergeCell ref="D6:D7"/>
    <mergeCell ref="G6:G7"/>
    <mergeCell ref="Q152:Q154"/>
    <mergeCell ref="P153:P154"/>
    <mergeCell ref="H152:H154"/>
    <mergeCell ref="G153:G154"/>
    <mergeCell ref="B152:B154"/>
    <mergeCell ref="E152:E154"/>
    <mergeCell ref="K152:K154"/>
    <mergeCell ref="N152:N154"/>
    <mergeCell ref="D153:D154"/>
    <mergeCell ref="J153:J154"/>
    <mergeCell ref="M153:M154"/>
    <mergeCell ref="B185:B187"/>
    <mergeCell ref="E185:E187"/>
    <mergeCell ref="H185:H187"/>
    <mergeCell ref="K185:K187"/>
    <mergeCell ref="N185:N187"/>
    <mergeCell ref="Q185:Q187"/>
    <mergeCell ref="D186:D187"/>
    <mergeCell ref="G186:G187"/>
    <mergeCell ref="J186:J187"/>
    <mergeCell ref="M186:M187"/>
    <mergeCell ref="P186:P187"/>
    <mergeCell ref="P77:P78"/>
    <mergeCell ref="E76:E78"/>
    <mergeCell ref="B76:B78"/>
    <mergeCell ref="B27:B29"/>
    <mergeCell ref="E27:E29"/>
    <mergeCell ref="H27:H29"/>
    <mergeCell ref="K27:K29"/>
    <mergeCell ref="N27:N29"/>
    <mergeCell ref="Q27:Q29"/>
    <mergeCell ref="D28:D29"/>
    <mergeCell ref="G28:G29"/>
    <mergeCell ref="J28:J29"/>
    <mergeCell ref="M28:M29"/>
    <mergeCell ref="P28:P29"/>
    <mergeCell ref="Q53:Q55"/>
    <mergeCell ref="D54:D55"/>
    <mergeCell ref="G54:G55"/>
    <mergeCell ref="J54:J55"/>
    <mergeCell ref="M54:M55"/>
    <mergeCell ref="N60:N62"/>
    <mergeCell ref="P54:P55"/>
    <mergeCell ref="Q56:Q58"/>
    <mergeCell ref="G66:H66"/>
    <mergeCell ref="H63:H65"/>
    <mergeCell ref="M269:M270"/>
    <mergeCell ref="N268:N270"/>
    <mergeCell ref="B268:B270"/>
    <mergeCell ref="E268:E270"/>
    <mergeCell ref="H268:H270"/>
    <mergeCell ref="D269:D270"/>
    <mergeCell ref="G269:G270"/>
    <mergeCell ref="Q268:Q270"/>
    <mergeCell ref="P269:P270"/>
    <mergeCell ref="K268:K270"/>
    <mergeCell ref="J269:J270"/>
    <mergeCell ref="M266:M267"/>
    <mergeCell ref="H265:H267"/>
    <mergeCell ref="N265:N267"/>
    <mergeCell ref="D266:D267"/>
    <mergeCell ref="G266:G267"/>
    <mergeCell ref="B265:B267"/>
    <mergeCell ref="K265:K267"/>
    <mergeCell ref="J266:J267"/>
    <mergeCell ref="Q265:Q267"/>
    <mergeCell ref="P266:P267"/>
    <mergeCell ref="E265:E267"/>
    <mergeCell ref="B262:B264"/>
    <mergeCell ref="K262:K264"/>
    <mergeCell ref="J263:J264"/>
    <mergeCell ref="Q262:Q264"/>
    <mergeCell ref="P263:P264"/>
    <mergeCell ref="E262:E264"/>
    <mergeCell ref="H262:H264"/>
    <mergeCell ref="N262:N264"/>
    <mergeCell ref="D263:D264"/>
    <mergeCell ref="G263:G264"/>
    <mergeCell ref="M263:M264"/>
    <mergeCell ref="B212:B215"/>
    <mergeCell ref="D212:E212"/>
    <mergeCell ref="G212:H212"/>
    <mergeCell ref="J212:K212"/>
    <mergeCell ref="M212:N212"/>
    <mergeCell ref="P212:Q212"/>
    <mergeCell ref="D213:E213"/>
    <mergeCell ref="G213:H213"/>
    <mergeCell ref="J213:K213"/>
    <mergeCell ref="M213:N213"/>
    <mergeCell ref="P213:Q213"/>
    <mergeCell ref="D214:E214"/>
    <mergeCell ref="G214:H214"/>
    <mergeCell ref="J214:K214"/>
    <mergeCell ref="M214:N214"/>
    <mergeCell ref="P214:Q214"/>
    <mergeCell ref="D215:E215"/>
    <mergeCell ref="G215:H215"/>
    <mergeCell ref="J215:K215"/>
    <mergeCell ref="M215:N215"/>
    <mergeCell ref="P215:Q215"/>
    <mergeCell ref="B209:B211"/>
    <mergeCell ref="E209:E211"/>
    <mergeCell ref="H209:H211"/>
    <mergeCell ref="K209:K211"/>
    <mergeCell ref="N209:N211"/>
    <mergeCell ref="Q209:Q211"/>
    <mergeCell ref="D210:D211"/>
    <mergeCell ref="G210:G211"/>
    <mergeCell ref="J210:J211"/>
    <mergeCell ref="M210:M211"/>
    <mergeCell ref="P210:P211"/>
    <mergeCell ref="B206:B208"/>
    <mergeCell ref="E206:E208"/>
    <mergeCell ref="H206:H208"/>
    <mergeCell ref="K206:K208"/>
    <mergeCell ref="N206:N208"/>
    <mergeCell ref="Q206:Q208"/>
    <mergeCell ref="D207:D208"/>
    <mergeCell ref="G207:G208"/>
    <mergeCell ref="J207:J208"/>
    <mergeCell ref="M207:M208"/>
    <mergeCell ref="P207:P208"/>
    <mergeCell ref="B203:B205"/>
    <mergeCell ref="E203:E205"/>
    <mergeCell ref="H203:H205"/>
    <mergeCell ref="K203:K205"/>
    <mergeCell ref="N203:N205"/>
    <mergeCell ref="Q203:Q205"/>
    <mergeCell ref="D204:D205"/>
    <mergeCell ref="G204:G205"/>
    <mergeCell ref="J204:J205"/>
    <mergeCell ref="M204:M205"/>
    <mergeCell ref="P204:P205"/>
    <mergeCell ref="B200:B202"/>
    <mergeCell ref="E200:E202"/>
    <mergeCell ref="H200:H202"/>
    <mergeCell ref="K200:K202"/>
    <mergeCell ref="N200:N202"/>
    <mergeCell ref="Q200:Q202"/>
    <mergeCell ref="D201:D202"/>
    <mergeCell ref="G201:G202"/>
    <mergeCell ref="J201:J202"/>
    <mergeCell ref="M201:M202"/>
    <mergeCell ref="P201:P202"/>
    <mergeCell ref="B197:B199"/>
    <mergeCell ref="E197:E199"/>
    <mergeCell ref="H197:H199"/>
    <mergeCell ref="K197:K199"/>
    <mergeCell ref="N197:N199"/>
    <mergeCell ref="Q197:Q199"/>
    <mergeCell ref="D198:D199"/>
    <mergeCell ref="G198:G199"/>
    <mergeCell ref="J198:J199"/>
    <mergeCell ref="M198:M199"/>
    <mergeCell ref="P198:P199"/>
    <mergeCell ref="B194:B196"/>
    <mergeCell ref="E194:E196"/>
    <mergeCell ref="H194:H196"/>
    <mergeCell ref="K194:K196"/>
    <mergeCell ref="N194:N196"/>
    <mergeCell ref="Q194:Q196"/>
    <mergeCell ref="D195:D196"/>
    <mergeCell ref="G195:G196"/>
    <mergeCell ref="J195:J196"/>
    <mergeCell ref="M195:M196"/>
    <mergeCell ref="P195:P196"/>
    <mergeCell ref="B191:B193"/>
    <mergeCell ref="E191:E193"/>
    <mergeCell ref="H191:H193"/>
    <mergeCell ref="K191:K193"/>
    <mergeCell ref="N191:N193"/>
    <mergeCell ref="Q191:Q193"/>
    <mergeCell ref="D192:D193"/>
    <mergeCell ref="G192:G193"/>
    <mergeCell ref="J192:J193"/>
    <mergeCell ref="M192:M193"/>
    <mergeCell ref="P192:P193"/>
    <mergeCell ref="D122:E122"/>
    <mergeCell ref="G122:H122"/>
    <mergeCell ref="J122:K122"/>
    <mergeCell ref="M122:N122"/>
    <mergeCell ref="P122:Q122"/>
    <mergeCell ref="B188:B190"/>
    <mergeCell ref="E188:E190"/>
    <mergeCell ref="H188:H190"/>
    <mergeCell ref="K188:K190"/>
    <mergeCell ref="N188:N190"/>
    <mergeCell ref="Q188:Q190"/>
    <mergeCell ref="D189:D190"/>
    <mergeCell ref="G189:G190"/>
    <mergeCell ref="J189:J190"/>
    <mergeCell ref="M189:M190"/>
    <mergeCell ref="P189:P190"/>
    <mergeCell ref="B180:B182"/>
    <mergeCell ref="D180:E180"/>
    <mergeCell ref="G180:H180"/>
    <mergeCell ref="J180:K180"/>
    <mergeCell ref="M180:N180"/>
    <mergeCell ref="P180:Q180"/>
    <mergeCell ref="Q177:Q179"/>
    <mergeCell ref="D178:D179"/>
    <mergeCell ref="B119:B121"/>
    <mergeCell ref="E119:E121"/>
    <mergeCell ref="H119:H121"/>
    <mergeCell ref="K119:K121"/>
    <mergeCell ref="N119:N121"/>
    <mergeCell ref="Q119:Q121"/>
    <mergeCell ref="D120:D121"/>
    <mergeCell ref="G120:G121"/>
    <mergeCell ref="J120:J121"/>
    <mergeCell ref="M120:M121"/>
    <mergeCell ref="P120:P121"/>
    <mergeCell ref="Q113:Q115"/>
    <mergeCell ref="D114:D115"/>
    <mergeCell ref="G114:G115"/>
    <mergeCell ref="J114:J115"/>
    <mergeCell ref="M114:M115"/>
    <mergeCell ref="P114:P115"/>
    <mergeCell ref="B116:B118"/>
    <mergeCell ref="E116:E118"/>
    <mergeCell ref="H116:H118"/>
    <mergeCell ref="K116:K118"/>
    <mergeCell ref="N116:N118"/>
    <mergeCell ref="Q116:Q118"/>
    <mergeCell ref="D117:D118"/>
    <mergeCell ref="G117:G118"/>
    <mergeCell ref="J117:J118"/>
    <mergeCell ref="M117:M118"/>
    <mergeCell ref="P117:P118"/>
    <mergeCell ref="B113:B115"/>
    <mergeCell ref="E113:E115"/>
    <mergeCell ref="H113:H115"/>
    <mergeCell ref="K113:K115"/>
    <mergeCell ref="N113:N115"/>
    <mergeCell ref="B89:B93"/>
    <mergeCell ref="M93:N93"/>
    <mergeCell ref="B108:B110"/>
    <mergeCell ref="E108:E110"/>
    <mergeCell ref="H108:H110"/>
    <mergeCell ref="K108:K110"/>
    <mergeCell ref="N108:N110"/>
    <mergeCell ref="B105:B107"/>
    <mergeCell ref="E105:E107"/>
    <mergeCell ref="H105:H107"/>
    <mergeCell ref="J109:J110"/>
    <mergeCell ref="M109:M110"/>
    <mergeCell ref="G93:H93"/>
    <mergeCell ref="D92:E92"/>
    <mergeCell ref="G92:H92"/>
    <mergeCell ref="G89:H89"/>
    <mergeCell ref="D90:E90"/>
    <mergeCell ref="E96:E98"/>
    <mergeCell ref="B96:B98"/>
    <mergeCell ref="B99:B101"/>
    <mergeCell ref="G100:G101"/>
    <mergeCell ref="K99:K101"/>
    <mergeCell ref="J100:J101"/>
    <mergeCell ref="J102:K102"/>
    <mergeCell ref="Q84:Q87"/>
    <mergeCell ref="P86:P87"/>
    <mergeCell ref="M84:M85"/>
    <mergeCell ref="N84:N87"/>
    <mergeCell ref="M86:M87"/>
    <mergeCell ref="J61:J62"/>
    <mergeCell ref="K63:K65"/>
    <mergeCell ref="J64:J65"/>
    <mergeCell ref="H56:H58"/>
    <mergeCell ref="J84:J85"/>
    <mergeCell ref="K84:K87"/>
    <mergeCell ref="J86:J87"/>
    <mergeCell ref="P57:P58"/>
    <mergeCell ref="K56:K58"/>
    <mergeCell ref="J57:J58"/>
    <mergeCell ref="N56:N58"/>
    <mergeCell ref="M57:M58"/>
    <mergeCell ref="P84:P85"/>
    <mergeCell ref="M77:M78"/>
    <mergeCell ref="K76:K78"/>
    <mergeCell ref="J77:J78"/>
    <mergeCell ref="N76:N78"/>
    <mergeCell ref="H76:H78"/>
    <mergeCell ref="Q76:Q78"/>
    <mergeCell ref="B12:B14"/>
    <mergeCell ref="N12:N14"/>
    <mergeCell ref="G13:G14"/>
    <mergeCell ref="E12:E14"/>
    <mergeCell ref="H12:H14"/>
    <mergeCell ref="D13:D14"/>
    <mergeCell ref="M13:M14"/>
    <mergeCell ref="K12:K14"/>
    <mergeCell ref="J13:J14"/>
    <mergeCell ref="Q12:Q14"/>
    <mergeCell ref="P13:P14"/>
    <mergeCell ref="Q16:Q18"/>
    <mergeCell ref="P17:P18"/>
    <mergeCell ref="Q19:Q21"/>
    <mergeCell ref="P20:P21"/>
    <mergeCell ref="Q22:Q24"/>
    <mergeCell ref="P23:P24"/>
    <mergeCell ref="J25:K25"/>
    <mergeCell ref="K16:K18"/>
    <mergeCell ref="J17:J18"/>
    <mergeCell ref="K19:K21"/>
    <mergeCell ref="J20:J21"/>
    <mergeCell ref="K22:K24"/>
    <mergeCell ref="J23:J24"/>
    <mergeCell ref="M17:M18"/>
    <mergeCell ref="P25:Q25"/>
    <mergeCell ref="N16:N18"/>
    <mergeCell ref="B126:B128"/>
    <mergeCell ref="D111:E111"/>
    <mergeCell ref="G111:H111"/>
    <mergeCell ref="N22:N24"/>
    <mergeCell ref="N19:N21"/>
    <mergeCell ref="M23:M24"/>
    <mergeCell ref="M20:M21"/>
    <mergeCell ref="J89:K89"/>
    <mergeCell ref="J90:K90"/>
    <mergeCell ref="J91:K91"/>
    <mergeCell ref="J92:K92"/>
    <mergeCell ref="J93:K93"/>
    <mergeCell ref="M91:N91"/>
    <mergeCell ref="M92:N92"/>
    <mergeCell ref="M66:N66"/>
    <mergeCell ref="G25:H25"/>
    <mergeCell ref="B60:B62"/>
    <mergeCell ref="B63:B65"/>
    <mergeCell ref="B84:B87"/>
    <mergeCell ref="H84:H87"/>
    <mergeCell ref="D86:D87"/>
    <mergeCell ref="B53:B55"/>
    <mergeCell ref="E53:E55"/>
    <mergeCell ref="B56:B58"/>
    <mergeCell ref="B221:B223"/>
    <mergeCell ref="E221:E223"/>
    <mergeCell ref="H221:H223"/>
    <mergeCell ref="N221:N223"/>
    <mergeCell ref="D222:D223"/>
    <mergeCell ref="G222:G223"/>
    <mergeCell ref="M222:M223"/>
    <mergeCell ref="K217:K219"/>
    <mergeCell ref="J218:J219"/>
    <mergeCell ref="K221:K223"/>
    <mergeCell ref="J222:J223"/>
    <mergeCell ref="B217:B219"/>
    <mergeCell ref="E217:E219"/>
    <mergeCell ref="H217:H219"/>
    <mergeCell ref="N217:N219"/>
    <mergeCell ref="D218:D219"/>
    <mergeCell ref="G218:G219"/>
    <mergeCell ref="M218:M219"/>
    <mergeCell ref="Q221:Q223"/>
    <mergeCell ref="P222:P223"/>
    <mergeCell ref="Q217:Q219"/>
    <mergeCell ref="P218:P219"/>
    <mergeCell ref="P181:Q181"/>
    <mergeCell ref="D182:E182"/>
    <mergeCell ref="G182:H182"/>
    <mergeCell ref="J182:K182"/>
    <mergeCell ref="M182:N182"/>
    <mergeCell ref="P182:Q182"/>
    <mergeCell ref="D181:E181"/>
    <mergeCell ref="G181:H181"/>
    <mergeCell ref="J181:K181"/>
    <mergeCell ref="M181:N181"/>
    <mergeCell ref="P178:P179"/>
    <mergeCell ref="B177:B179"/>
    <mergeCell ref="E177:E179"/>
    <mergeCell ref="H177:H179"/>
    <mergeCell ref="K177:K179"/>
    <mergeCell ref="N177:N179"/>
    <mergeCell ref="Q174:Q176"/>
    <mergeCell ref="D175:D176"/>
    <mergeCell ref="G175:G176"/>
    <mergeCell ref="J175:J176"/>
    <mergeCell ref="M175:M176"/>
    <mergeCell ref="P175:P176"/>
    <mergeCell ref="B174:B176"/>
    <mergeCell ref="E174:E176"/>
    <mergeCell ref="H174:H176"/>
    <mergeCell ref="K174:K176"/>
    <mergeCell ref="N174:N176"/>
    <mergeCell ref="G178:G179"/>
    <mergeCell ref="J178:J179"/>
    <mergeCell ref="M178:M179"/>
    <mergeCell ref="G172:G173"/>
    <mergeCell ref="J172:J173"/>
    <mergeCell ref="M172:M173"/>
    <mergeCell ref="P172:P173"/>
    <mergeCell ref="B171:B173"/>
    <mergeCell ref="E171:E173"/>
    <mergeCell ref="H171:H173"/>
    <mergeCell ref="K171:K173"/>
    <mergeCell ref="N171:N173"/>
    <mergeCell ref="B165:B167"/>
    <mergeCell ref="E165:E167"/>
    <mergeCell ref="H165:H167"/>
    <mergeCell ref="K165:K167"/>
    <mergeCell ref="N165:N167"/>
    <mergeCell ref="Q168:Q170"/>
    <mergeCell ref="D169:D170"/>
    <mergeCell ref="G169:G170"/>
    <mergeCell ref="J169:J170"/>
    <mergeCell ref="M169:M170"/>
    <mergeCell ref="P169:P170"/>
    <mergeCell ref="B168:B170"/>
    <mergeCell ref="E168:E170"/>
    <mergeCell ref="H168:H170"/>
    <mergeCell ref="K168:K170"/>
    <mergeCell ref="N168:N170"/>
    <mergeCell ref="B159:B161"/>
    <mergeCell ref="E159:E161"/>
    <mergeCell ref="H159:H161"/>
    <mergeCell ref="K159:K161"/>
    <mergeCell ref="N159:N161"/>
    <mergeCell ref="Q162:Q164"/>
    <mergeCell ref="D163:D164"/>
    <mergeCell ref="G163:G164"/>
    <mergeCell ref="J163:J164"/>
    <mergeCell ref="M163:M164"/>
    <mergeCell ref="P163:P164"/>
    <mergeCell ref="B162:B164"/>
    <mergeCell ref="E162:E164"/>
    <mergeCell ref="H162:H164"/>
    <mergeCell ref="K162:K164"/>
    <mergeCell ref="N162:N164"/>
    <mergeCell ref="P143:Q143"/>
    <mergeCell ref="Q140:Q142"/>
    <mergeCell ref="D141:D142"/>
    <mergeCell ref="G141:G142"/>
    <mergeCell ref="J141:J142"/>
    <mergeCell ref="M141:M142"/>
    <mergeCell ref="P141:P142"/>
    <mergeCell ref="B140:B142"/>
    <mergeCell ref="E140:E142"/>
    <mergeCell ref="H140:H142"/>
    <mergeCell ref="K140:K142"/>
    <mergeCell ref="N140:N142"/>
    <mergeCell ref="D143:E143"/>
    <mergeCell ref="G143:H143"/>
    <mergeCell ref="J143:K143"/>
    <mergeCell ref="M143:N143"/>
    <mergeCell ref="Q137:Q139"/>
    <mergeCell ref="D138:D139"/>
    <mergeCell ref="G138:G139"/>
    <mergeCell ref="J138:J139"/>
    <mergeCell ref="M138:M139"/>
    <mergeCell ref="P138:P139"/>
    <mergeCell ref="B137:B139"/>
    <mergeCell ref="E137:E139"/>
    <mergeCell ref="H137:H139"/>
    <mergeCell ref="K137:K139"/>
    <mergeCell ref="N137:N139"/>
    <mergeCell ref="Q134:Q136"/>
    <mergeCell ref="D135:D136"/>
    <mergeCell ref="G135:G136"/>
    <mergeCell ref="J135:J136"/>
    <mergeCell ref="M135:M136"/>
    <mergeCell ref="P135:P136"/>
    <mergeCell ref="A133:B133"/>
    <mergeCell ref="B134:B136"/>
    <mergeCell ref="E134:E136"/>
    <mergeCell ref="H134:H136"/>
    <mergeCell ref="K134:K136"/>
    <mergeCell ref="N134:N136"/>
    <mergeCell ref="P132:Q132"/>
    <mergeCell ref="Q129:Q131"/>
    <mergeCell ref="D130:D131"/>
    <mergeCell ref="G130:G131"/>
    <mergeCell ref="J130:J131"/>
    <mergeCell ref="M130:M131"/>
    <mergeCell ref="P130:P131"/>
    <mergeCell ref="Q126:Q128"/>
    <mergeCell ref="D127:D128"/>
    <mergeCell ref="G127:G128"/>
    <mergeCell ref="J127:J128"/>
    <mergeCell ref="M127:M128"/>
    <mergeCell ref="P127:P128"/>
    <mergeCell ref="E126:E128"/>
    <mergeCell ref="H126:H128"/>
    <mergeCell ref="K126:K128"/>
    <mergeCell ref="N126:N128"/>
    <mergeCell ref="D132:E132"/>
    <mergeCell ref="G132:H132"/>
    <mergeCell ref="J132:K132"/>
    <mergeCell ref="M132:N132"/>
    <mergeCell ref="L1:N1"/>
    <mergeCell ref="C2:E2"/>
    <mergeCell ref="F2:H2"/>
    <mergeCell ref="I2:K2"/>
    <mergeCell ref="B129:B131"/>
    <mergeCell ref="E129:E131"/>
    <mergeCell ref="H129:H131"/>
    <mergeCell ref="K129:K131"/>
    <mergeCell ref="N129:N131"/>
    <mergeCell ref="H22:H24"/>
    <mergeCell ref="G23:G24"/>
    <mergeCell ref="E19:E21"/>
    <mergeCell ref="D20:D21"/>
    <mergeCell ref="B16:B18"/>
    <mergeCell ref="B19:B21"/>
    <mergeCell ref="B22:B24"/>
    <mergeCell ref="H16:H18"/>
    <mergeCell ref="G17:G18"/>
    <mergeCell ref="G20:G21"/>
    <mergeCell ref="D17:D18"/>
    <mergeCell ref="E16:E18"/>
    <mergeCell ref="N63:N65"/>
    <mergeCell ref="G90:H90"/>
    <mergeCell ref="D91:E91"/>
    <mergeCell ref="O1:Q1"/>
    <mergeCell ref="B123:B125"/>
    <mergeCell ref="E123:E125"/>
    <mergeCell ref="H123:H125"/>
    <mergeCell ref="K123:K125"/>
    <mergeCell ref="N123:N125"/>
    <mergeCell ref="Q123:Q125"/>
    <mergeCell ref="D124:D125"/>
    <mergeCell ref="G124:G125"/>
    <mergeCell ref="J124:J125"/>
    <mergeCell ref="M124:M125"/>
    <mergeCell ref="P124:P125"/>
    <mergeCell ref="P89:Q89"/>
    <mergeCell ref="P90:Q90"/>
    <mergeCell ref="P91:Q91"/>
    <mergeCell ref="P92:Q92"/>
    <mergeCell ref="A1:B1"/>
    <mergeCell ref="C1:E1"/>
    <mergeCell ref="P111:Q111"/>
    <mergeCell ref="L2:N2"/>
    <mergeCell ref="O2:Q2"/>
    <mergeCell ref="Q105:Q107"/>
    <mergeCell ref="F1:H1"/>
    <mergeCell ref="I1:K1"/>
    <mergeCell ref="P106:P107"/>
    <mergeCell ref="Q108:Q110"/>
    <mergeCell ref="P109:P110"/>
    <mergeCell ref="G91:H91"/>
    <mergeCell ref="M89:N89"/>
    <mergeCell ref="M90:N90"/>
    <mergeCell ref="D89:E89"/>
    <mergeCell ref="P93:Q93"/>
    <mergeCell ref="J111:K111"/>
    <mergeCell ref="M111:N111"/>
    <mergeCell ref="Q99:Q101"/>
    <mergeCell ref="N96:N98"/>
    <mergeCell ref="N99:N101"/>
    <mergeCell ref="Q96:Q98"/>
    <mergeCell ref="P97:P98"/>
    <mergeCell ref="E99:E101"/>
    <mergeCell ref="D100:D101"/>
    <mergeCell ref="M100:M101"/>
    <mergeCell ref="M102:N102"/>
    <mergeCell ref="P100:P101"/>
    <mergeCell ref="P102:Q102"/>
    <mergeCell ref="K96:K98"/>
    <mergeCell ref="J97:J98"/>
    <mergeCell ref="M97:M98"/>
    <mergeCell ref="D84:D85"/>
    <mergeCell ref="G84:G85"/>
    <mergeCell ref="G86:G87"/>
    <mergeCell ref="E84:E87"/>
    <mergeCell ref="G57:G58"/>
    <mergeCell ref="D77:D78"/>
    <mergeCell ref="G77:G78"/>
    <mergeCell ref="D66:E66"/>
    <mergeCell ref="E63:E65"/>
    <mergeCell ref="G61:G62"/>
    <mergeCell ref="G80:G81"/>
    <mergeCell ref="G64:G65"/>
    <mergeCell ref="E60:E62"/>
    <mergeCell ref="D64:D65"/>
    <mergeCell ref="D61:D62"/>
    <mergeCell ref="K105:K107"/>
    <mergeCell ref="N105:N107"/>
    <mergeCell ref="D109:D110"/>
    <mergeCell ref="G109:G110"/>
    <mergeCell ref="D93:E93"/>
    <mergeCell ref="D106:D107"/>
    <mergeCell ref="G106:G107"/>
    <mergeCell ref="J106:J107"/>
    <mergeCell ref="M106:M107"/>
    <mergeCell ref="G97:G98"/>
    <mergeCell ref="G102:H102"/>
    <mergeCell ref="H99:H101"/>
    <mergeCell ref="D97:D98"/>
    <mergeCell ref="D102:E102"/>
    <mergeCell ref="H96:H98"/>
    <mergeCell ref="B225:B227"/>
    <mergeCell ref="E225:E227"/>
    <mergeCell ref="H225:H227"/>
    <mergeCell ref="K225:K227"/>
    <mergeCell ref="N225:N227"/>
    <mergeCell ref="Q225:Q227"/>
    <mergeCell ref="D226:D227"/>
    <mergeCell ref="G226:G227"/>
    <mergeCell ref="J226:J227"/>
    <mergeCell ref="M226:M227"/>
    <mergeCell ref="P226:P227"/>
    <mergeCell ref="B228:B230"/>
    <mergeCell ref="E228:E230"/>
    <mergeCell ref="H228:H230"/>
    <mergeCell ref="K228:K230"/>
    <mergeCell ref="N228:N230"/>
    <mergeCell ref="Q228:Q230"/>
    <mergeCell ref="D229:D230"/>
    <mergeCell ref="G229:G230"/>
    <mergeCell ref="J229:J230"/>
    <mergeCell ref="M229:M230"/>
    <mergeCell ref="P229:P230"/>
    <mergeCell ref="D234:E234"/>
    <mergeCell ref="G234:H234"/>
    <mergeCell ref="J234:K234"/>
    <mergeCell ref="M234:N234"/>
    <mergeCell ref="P234:Q234"/>
    <mergeCell ref="B231:B233"/>
    <mergeCell ref="E231:E233"/>
    <mergeCell ref="H231:H233"/>
    <mergeCell ref="K231:K233"/>
    <mergeCell ref="N231:N233"/>
    <mergeCell ref="Q231:Q233"/>
    <mergeCell ref="D232:D233"/>
    <mergeCell ref="G232:G233"/>
    <mergeCell ref="J232:J233"/>
    <mergeCell ref="M232:M233"/>
    <mergeCell ref="P232:P233"/>
    <mergeCell ref="B244:B246"/>
    <mergeCell ref="E244:E246"/>
    <mergeCell ref="H244:H246"/>
    <mergeCell ref="K244:K246"/>
    <mergeCell ref="N244:N246"/>
    <mergeCell ref="Q244:Q246"/>
    <mergeCell ref="D245:D246"/>
    <mergeCell ref="G245:G246"/>
    <mergeCell ref="J245:J246"/>
    <mergeCell ref="M245:M246"/>
    <mergeCell ref="P245:P246"/>
    <mergeCell ref="B247:B249"/>
    <mergeCell ref="E247:E249"/>
    <mergeCell ref="H247:H249"/>
    <mergeCell ref="K247:K249"/>
    <mergeCell ref="N247:N249"/>
    <mergeCell ref="Q247:Q249"/>
    <mergeCell ref="D248:D249"/>
    <mergeCell ref="G248:G249"/>
    <mergeCell ref="J248:J249"/>
    <mergeCell ref="M248:M249"/>
    <mergeCell ref="P248:P249"/>
    <mergeCell ref="B250:B252"/>
    <mergeCell ref="E250:E252"/>
    <mergeCell ref="H250:H252"/>
    <mergeCell ref="K250:K252"/>
    <mergeCell ref="N250:N252"/>
    <mergeCell ref="Q250:Q252"/>
    <mergeCell ref="D251:D252"/>
    <mergeCell ref="G251:G252"/>
    <mergeCell ref="J251:J252"/>
    <mergeCell ref="M251:M252"/>
    <mergeCell ref="P251:P252"/>
    <mergeCell ref="D256:E256"/>
    <mergeCell ref="G256:H256"/>
    <mergeCell ref="J256:K256"/>
    <mergeCell ref="M256:N256"/>
    <mergeCell ref="P256:Q256"/>
    <mergeCell ref="B253:B255"/>
    <mergeCell ref="E253:E255"/>
    <mergeCell ref="H253:H255"/>
    <mergeCell ref="K253:K255"/>
    <mergeCell ref="N253:N255"/>
    <mergeCell ref="Q253:Q255"/>
    <mergeCell ref="D254:D255"/>
    <mergeCell ref="G254:G255"/>
    <mergeCell ref="J254:J255"/>
    <mergeCell ref="M254:M255"/>
    <mergeCell ref="P254:P255"/>
    <mergeCell ref="Q258:Q260"/>
    <mergeCell ref="P259:P260"/>
    <mergeCell ref="K258:K260"/>
    <mergeCell ref="J259:J260"/>
    <mergeCell ref="N258:N260"/>
    <mergeCell ref="M259:M260"/>
    <mergeCell ref="D259:D260"/>
    <mergeCell ref="G259:G260"/>
    <mergeCell ref="B258:B260"/>
    <mergeCell ref="E258:E260"/>
    <mergeCell ref="H258:H260"/>
    <mergeCell ref="P151:Q151"/>
    <mergeCell ref="D151:E151"/>
    <mergeCell ref="M151:N151"/>
    <mergeCell ref="J151:K151"/>
    <mergeCell ref="G151:H151"/>
    <mergeCell ref="P184:Q184"/>
    <mergeCell ref="M184:N184"/>
    <mergeCell ref="D184:E184"/>
    <mergeCell ref="G184:H184"/>
    <mergeCell ref="J184:K184"/>
    <mergeCell ref="Q159:Q161"/>
    <mergeCell ref="D160:D161"/>
    <mergeCell ref="G160:G161"/>
    <mergeCell ref="J160:J161"/>
    <mergeCell ref="M160:M161"/>
    <mergeCell ref="P160:P161"/>
    <mergeCell ref="Q165:Q167"/>
    <mergeCell ref="D166:D167"/>
    <mergeCell ref="G166:G167"/>
    <mergeCell ref="J166:J167"/>
    <mergeCell ref="M166:M167"/>
    <mergeCell ref="P166:P167"/>
    <mergeCell ref="Q171:Q173"/>
    <mergeCell ref="D172:D173"/>
    <mergeCell ref="N8:N10"/>
    <mergeCell ref="M9:M10"/>
    <mergeCell ref="H8:H10"/>
    <mergeCell ref="G9:G10"/>
    <mergeCell ref="E8:E10"/>
    <mergeCell ref="D9:D10"/>
    <mergeCell ref="B8:B10"/>
    <mergeCell ref="Q8:Q10"/>
    <mergeCell ref="P9:P10"/>
    <mergeCell ref="K8:K10"/>
    <mergeCell ref="J9:J10"/>
    <mergeCell ref="K80:K83"/>
    <mergeCell ref="M80:M81"/>
    <mergeCell ref="N80:N83"/>
    <mergeCell ref="B30:B32"/>
    <mergeCell ref="E30:E32"/>
    <mergeCell ref="H30:H32"/>
    <mergeCell ref="K30:K32"/>
    <mergeCell ref="N30:N32"/>
    <mergeCell ref="Q30:Q32"/>
    <mergeCell ref="D31:D32"/>
    <mergeCell ref="G31:G32"/>
    <mergeCell ref="J31:J32"/>
    <mergeCell ref="M31:M32"/>
    <mergeCell ref="P31:P32"/>
    <mergeCell ref="P80:P81"/>
    <mergeCell ref="Q80:Q83"/>
    <mergeCell ref="D82:D83"/>
    <mergeCell ref="G82:G83"/>
    <mergeCell ref="J82:J83"/>
    <mergeCell ref="M82:M83"/>
    <mergeCell ref="P82:P83"/>
    <mergeCell ref="B80:B83"/>
    <mergeCell ref="D80:D81"/>
    <mergeCell ref="E80:E83"/>
    <mergeCell ref="E22:E24"/>
    <mergeCell ref="M25:N25"/>
    <mergeCell ref="D23:D24"/>
    <mergeCell ref="H19:H21"/>
    <mergeCell ref="E56:E58"/>
    <mergeCell ref="D57:D58"/>
    <mergeCell ref="J66:K66"/>
    <mergeCell ref="D25:E25"/>
    <mergeCell ref="Q63:Q65"/>
    <mergeCell ref="P64:P65"/>
    <mergeCell ref="P66:Q66"/>
    <mergeCell ref="Q60:Q62"/>
    <mergeCell ref="P61:P62"/>
    <mergeCell ref="M64:M65"/>
    <mergeCell ref="H60:H62"/>
    <mergeCell ref="K60:K62"/>
    <mergeCell ref="M61:M62"/>
    <mergeCell ref="H53:H55"/>
    <mergeCell ref="K53:K55"/>
    <mergeCell ref="N53:N55"/>
    <mergeCell ref="Q34:Q38"/>
    <mergeCell ref="P39:Q40"/>
    <mergeCell ref="G39:H40"/>
    <mergeCell ref="M36:M38"/>
    <mergeCell ref="B236:B238"/>
    <mergeCell ref="E236:E238"/>
    <mergeCell ref="H236:H238"/>
    <mergeCell ref="K236:K238"/>
    <mergeCell ref="N236:N238"/>
    <mergeCell ref="Q236:Q238"/>
    <mergeCell ref="D237:D238"/>
    <mergeCell ref="G237:G238"/>
    <mergeCell ref="J237:J238"/>
    <mergeCell ref="M237:M238"/>
    <mergeCell ref="P237:P238"/>
    <mergeCell ref="H80:H83"/>
    <mergeCell ref="J80:J81"/>
    <mergeCell ref="B240:B242"/>
    <mergeCell ref="E240:E242"/>
    <mergeCell ref="H240:H242"/>
    <mergeCell ref="K240:K242"/>
    <mergeCell ref="N240:N242"/>
    <mergeCell ref="Q240:Q242"/>
    <mergeCell ref="D241:D242"/>
    <mergeCell ref="G241:G242"/>
    <mergeCell ref="J241:J242"/>
    <mergeCell ref="M241:M242"/>
    <mergeCell ref="P241:P242"/>
    <mergeCell ref="Q145:Q147"/>
    <mergeCell ref="D146:D147"/>
    <mergeCell ref="G146:G147"/>
    <mergeCell ref="J146:J147"/>
    <mergeCell ref="M146:M147"/>
    <mergeCell ref="P146:P147"/>
    <mergeCell ref="B145:B147"/>
    <mergeCell ref="E145:E147"/>
    <mergeCell ref="H145:H147"/>
    <mergeCell ref="K145:K147"/>
    <mergeCell ref="N145:N147"/>
    <mergeCell ref="B148:B150"/>
    <mergeCell ref="E148:E150"/>
    <mergeCell ref="H148:H150"/>
    <mergeCell ref="K148:K150"/>
    <mergeCell ref="N148:N150"/>
    <mergeCell ref="Q148:Q150"/>
    <mergeCell ref="D149:D150"/>
    <mergeCell ref="G149:G150"/>
    <mergeCell ref="J149:J150"/>
    <mergeCell ref="M149:M150"/>
    <mergeCell ref="P149:P150"/>
    <mergeCell ref="B156:B158"/>
    <mergeCell ref="E156:E158"/>
    <mergeCell ref="H156:H158"/>
    <mergeCell ref="K156:K158"/>
    <mergeCell ref="N156:N158"/>
    <mergeCell ref="Q156:Q158"/>
    <mergeCell ref="D157:D158"/>
    <mergeCell ref="G157:G158"/>
    <mergeCell ref="J157:J158"/>
    <mergeCell ref="M157:M158"/>
    <mergeCell ref="P157:P158"/>
  </mergeCells>
  <printOptions horizontalCentered="1"/>
  <pageMargins left="0" right="0" top="0.59055118110236227" bottom="0" header="0.31496062992125984" footer="0.31496062992125984"/>
  <pageSetup paperSize="9" scale="10" orientation="portrait" r:id="rId1"/>
  <headerFooter>
    <oddHeader>&amp;L&amp;14                           &amp;G&amp;R&amp;28ПРАЙС -ЛИСТ действует с 01.01.2017г.</oddHeader>
  </headerFooter>
  <rowBreaks count="1" manualBreakCount="1">
    <brk id="103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Прайс общий  </vt:lpstr>
      <vt:lpstr>архив</vt:lpstr>
      <vt:lpstr>Лист1</vt:lpstr>
      <vt:lpstr>архив!Заголовки_для_печати</vt:lpstr>
      <vt:lpstr>'Прайс общий 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2018-07-04T14:33:24Z</dcterms:modified>
</cp:coreProperties>
</file>