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учеба\ира 2017\еда\экуш\"/>
    </mc:Choice>
  </mc:AlternateContent>
  <bookViews>
    <workbookView xWindow="0" yWindow="0" windowWidth="28800" windowHeight="11535"/>
  </bookViews>
  <sheets>
    <sheet name="ТМ ЭКУШ" sheetId="1" r:id="rId1"/>
  </sheets>
  <calcPr calcId="152511" refMode="R1C1"/>
</workbook>
</file>

<file path=xl/calcChain.xml><?xml version="1.0" encoding="utf-8"?>
<calcChain xmlns="http://schemas.openxmlformats.org/spreadsheetml/2006/main">
  <c r="F31" i="1" l="1"/>
  <c r="H31" i="1" s="1"/>
  <c r="I31" i="1"/>
  <c r="F25" i="1"/>
  <c r="F26" i="1"/>
  <c r="F27" i="1"/>
  <c r="F28" i="1"/>
  <c r="F29" i="1"/>
  <c r="F24" i="1"/>
  <c r="H24" i="1" s="1"/>
  <c r="I24" i="1"/>
  <c r="I25" i="1"/>
  <c r="I26" i="1"/>
  <c r="I27" i="1"/>
  <c r="I28" i="1"/>
  <c r="I29" i="1"/>
  <c r="H25" i="1"/>
  <c r="H26" i="1"/>
  <c r="H27" i="1"/>
  <c r="H28" i="1"/>
  <c r="H2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49" i="1"/>
  <c r="I98" i="1"/>
  <c r="I97" i="1"/>
  <c r="I96" i="1"/>
  <c r="I110" i="1"/>
  <c r="I109" i="1"/>
  <c r="I108" i="1"/>
  <c r="I107" i="1"/>
  <c r="I104" i="1"/>
  <c r="I103" i="1"/>
  <c r="I99" i="1"/>
  <c r="I100" i="1"/>
  <c r="I101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78" i="1"/>
  <c r="I44" i="1"/>
  <c r="I45" i="1"/>
  <c r="I46" i="1"/>
  <c r="I43" i="1"/>
  <c r="I36" i="1"/>
  <c r="I37" i="1"/>
  <c r="I38" i="1"/>
  <c r="I39" i="1"/>
  <c r="I40" i="1"/>
  <c r="I35" i="1"/>
  <c r="I32" i="1"/>
  <c r="I30" i="1"/>
  <c r="I15" i="1"/>
  <c r="I16" i="1"/>
  <c r="I17" i="1"/>
  <c r="I18" i="1"/>
  <c r="I19" i="1"/>
  <c r="I20" i="1"/>
  <c r="I21" i="1"/>
  <c r="I22" i="1"/>
  <c r="I14" i="1"/>
  <c r="F13" i="1"/>
  <c r="F32" i="1"/>
  <c r="H32" i="1" s="1"/>
  <c r="F30" i="1"/>
  <c r="H30" i="1" s="1"/>
  <c r="H99" i="1"/>
  <c r="F101" i="1"/>
  <c r="H101" i="1" s="1"/>
  <c r="F62" i="1" l="1"/>
  <c r="H62" i="1" s="1"/>
  <c r="F61" i="1"/>
  <c r="H61" i="1" s="1"/>
  <c r="F93" i="1" l="1"/>
  <c r="H93" i="1" s="1"/>
  <c r="F82" i="1" l="1"/>
  <c r="H82" i="1" s="1"/>
  <c r="F19" i="1" l="1"/>
  <c r="H19" i="1" s="1"/>
  <c r="F18" i="1"/>
  <c r="H18" i="1" s="1"/>
  <c r="F96" i="1" l="1"/>
  <c r="H96" i="1" s="1"/>
  <c r="F97" i="1"/>
  <c r="H97" i="1" s="1"/>
  <c r="F84" i="1" l="1"/>
  <c r="H84" i="1" s="1"/>
  <c r="F58" i="1" l="1"/>
  <c r="H58" i="1" s="1"/>
  <c r="F57" i="1"/>
  <c r="H57" i="1" s="1"/>
  <c r="H13" i="1" l="1"/>
  <c r="F77" i="1"/>
  <c r="H77" i="1" s="1"/>
  <c r="F94" i="1"/>
  <c r="H94" i="1" s="1"/>
  <c r="F92" i="1"/>
  <c r="H92" i="1" s="1"/>
  <c r="F91" i="1"/>
  <c r="H91" i="1" s="1"/>
  <c r="F63" i="1"/>
  <c r="H63" i="1" s="1"/>
  <c r="F83" i="1"/>
  <c r="H83" i="1" s="1"/>
  <c r="F81" i="1"/>
  <c r="H81" i="1" s="1"/>
  <c r="F85" i="1"/>
  <c r="H85" i="1" s="1"/>
  <c r="F66" i="1"/>
  <c r="H66" i="1" s="1"/>
  <c r="F65" i="1"/>
  <c r="H65" i="1" s="1"/>
  <c r="F64" i="1"/>
  <c r="H64" i="1" s="1"/>
  <c r="F80" i="1"/>
  <c r="H80" i="1" s="1"/>
  <c r="F79" i="1"/>
  <c r="H79" i="1" s="1"/>
  <c r="F78" i="1"/>
  <c r="H78" i="1" s="1"/>
  <c r="F110" i="1"/>
  <c r="H110" i="1" s="1"/>
  <c r="F109" i="1"/>
  <c r="H109" i="1" s="1"/>
  <c r="F108" i="1"/>
  <c r="H108" i="1" s="1"/>
  <c r="F107" i="1"/>
  <c r="H107" i="1" s="1"/>
  <c r="F104" i="1"/>
  <c r="H104" i="1" s="1"/>
  <c r="F103" i="1"/>
  <c r="H103" i="1" s="1"/>
  <c r="F53" i="1"/>
  <c r="H53" i="1" s="1"/>
  <c r="F52" i="1"/>
  <c r="H52" i="1" s="1"/>
  <c r="F54" i="1"/>
  <c r="H54" i="1" s="1"/>
  <c r="F98" i="1"/>
  <c r="H98" i="1" s="1"/>
  <c r="F15" i="1"/>
  <c r="H15" i="1" s="1"/>
  <c r="F51" i="1"/>
  <c r="H51" i="1" s="1"/>
  <c r="F50" i="1"/>
  <c r="H50" i="1" s="1"/>
  <c r="F100" i="1"/>
  <c r="H100" i="1" s="1"/>
  <c r="F39" i="1"/>
  <c r="H39" i="1" s="1"/>
  <c r="F37" i="1"/>
  <c r="H37" i="1" s="1"/>
  <c r="F38" i="1"/>
  <c r="H38" i="1" s="1"/>
  <c r="F21" i="1"/>
  <c r="H21" i="1" s="1"/>
  <c r="F88" i="1"/>
  <c r="H88" i="1" s="1"/>
  <c r="F87" i="1"/>
  <c r="H87" i="1" s="1"/>
  <c r="F89" i="1"/>
  <c r="H89" i="1" s="1"/>
  <c r="F40" i="1"/>
  <c r="H40" i="1" s="1"/>
  <c r="F36" i="1"/>
  <c r="H36" i="1" s="1"/>
  <c r="F35" i="1"/>
  <c r="H35" i="1" s="1"/>
  <c r="F22" i="1"/>
  <c r="H22" i="1" s="1"/>
  <c r="F90" i="1"/>
  <c r="H90" i="1" s="1"/>
  <c r="F86" i="1"/>
  <c r="H86" i="1" s="1"/>
  <c r="F76" i="1"/>
  <c r="F75" i="1"/>
  <c r="F20" i="1"/>
  <c r="H20" i="1" s="1"/>
  <c r="F17" i="1"/>
  <c r="H17" i="1" s="1"/>
  <c r="F16" i="1"/>
  <c r="H16" i="1" s="1"/>
  <c r="F14" i="1"/>
  <c r="H14" i="1" s="1"/>
  <c r="F71" i="1"/>
  <c r="H71" i="1" s="1"/>
  <c r="F70" i="1"/>
  <c r="H70" i="1" s="1"/>
  <c r="F72" i="1"/>
  <c r="H72" i="1" s="1"/>
  <c r="F69" i="1"/>
  <c r="H69" i="1" s="1"/>
  <c r="F55" i="1"/>
  <c r="H55" i="1" s="1"/>
  <c r="F56" i="1"/>
  <c r="H56" i="1" s="1"/>
  <c r="F60" i="1"/>
  <c r="H60" i="1" s="1"/>
  <c r="F59" i="1"/>
  <c r="H59" i="1" s="1"/>
  <c r="F49" i="1"/>
  <c r="H49" i="1" s="1"/>
  <c r="F45" i="1"/>
  <c r="H45" i="1" s="1"/>
  <c r="F46" i="1"/>
  <c r="H46" i="1" s="1"/>
  <c r="F44" i="1"/>
  <c r="H44" i="1" s="1"/>
  <c r="F43" i="1"/>
  <c r="H43" i="1" s="1"/>
  <c r="H113" i="1" l="1"/>
</calcChain>
</file>

<file path=xl/sharedStrings.xml><?xml version="1.0" encoding="utf-8"?>
<sst xmlns="http://schemas.openxmlformats.org/spreadsheetml/2006/main" count="192" uniqueCount="121">
  <si>
    <t xml:space="preserve">Название товара </t>
  </si>
  <si>
    <t>Срок годности</t>
  </si>
  <si>
    <t>Вес, г</t>
  </si>
  <si>
    <t xml:space="preserve">Рекомен-дуемая розничная цена, руб </t>
  </si>
  <si>
    <t>Пастильные сухарики фруктовые ассорти, 45 г</t>
  </si>
  <si>
    <t>12 мес.</t>
  </si>
  <si>
    <t xml:space="preserve">Хрустиксы  яблочные, 45 г </t>
  </si>
  <si>
    <t>Мармелад Спиральки фруктовые Яблочные, 130 г</t>
  </si>
  <si>
    <t>3 мес.</t>
  </si>
  <si>
    <t>Мармелад Спиральки фруктовые Яблочные с вишней, 130 г</t>
  </si>
  <si>
    <t>Мармелад Спиральки фруктовые Яблочные с вишней и льном, 130 г</t>
  </si>
  <si>
    <t>Мармелад Спиральки фруктовые Яблочные с кунжутом, 130 г</t>
  </si>
  <si>
    <t>Мармелад Спиральки фруктовые Яблочные с малиной, 130 г</t>
  </si>
  <si>
    <t>Мармелад Спиральки фруктовые Яблочные с миндалем, 130 г</t>
  </si>
  <si>
    <t xml:space="preserve">Мармелад натуральный с облепихой, Экуш 140г </t>
  </si>
  <si>
    <t>4 мес.</t>
  </si>
  <si>
    <t xml:space="preserve">Мармелад натуральный с клюквой, Экуш 140г </t>
  </si>
  <si>
    <t xml:space="preserve">Мармелад натуральный с черной смородиной, Экуш 140г </t>
  </si>
  <si>
    <t xml:space="preserve">Мармелад натуральный с малиной, Экуш 140г </t>
  </si>
  <si>
    <t>Печенье Имбирное с тыквенными семечками, 120 г</t>
  </si>
  <si>
    <t>Печенье Кунжутное (черный и белый кунжут), 120 г</t>
  </si>
  <si>
    <t>Печенье Кунжутное с шоколадом (черный и белый кунжут), 120 г</t>
  </si>
  <si>
    <t>Печенье ореховое Фундук</t>
  </si>
  <si>
    <t>Печенье ореховое Фундук с шоколадом</t>
  </si>
  <si>
    <t>5 мес.</t>
  </si>
  <si>
    <t>6 мес.</t>
  </si>
  <si>
    <t>Шоколад колумбийский белый "Бабочка", 72г</t>
  </si>
  <si>
    <t>Шоколад колумбийский молочный какао тертое 37% "Бабочка", 72г</t>
  </si>
  <si>
    <t>Шоколад колумбийский темный какао тертое 58% "Бабочка", 72г</t>
  </si>
  <si>
    <t>Шоколад колумбийский горький какао тертое 85% "Бабочка", 72г</t>
  </si>
  <si>
    <t>Драже из колумбийского шоколада</t>
  </si>
  <si>
    <r>
      <t xml:space="preserve">Драже "Миндаль в молочном колумбийском шоколаде", </t>
    </r>
    <r>
      <rPr>
        <sz val="10"/>
        <rFont val="Arial"/>
        <family val="2"/>
      </rPr>
      <t xml:space="preserve">120г </t>
    </r>
  </si>
  <si>
    <r>
      <t xml:space="preserve">Драже "Миндаль в белом колумбийском шоколаде", </t>
    </r>
    <r>
      <rPr>
        <sz val="10"/>
        <rFont val="Arial"/>
        <family val="2"/>
      </rPr>
      <t xml:space="preserve">120г </t>
    </r>
  </si>
  <si>
    <t>Драже "Пастила яблочная в горьком колумбийском шоколаде", 100 г</t>
  </si>
  <si>
    <t>5 мес</t>
  </si>
  <si>
    <t>6 мес</t>
  </si>
  <si>
    <t xml:space="preserve">Драже "Миндаль в молочном колумбийском шоколаде", 120г </t>
  </si>
  <si>
    <r>
      <t xml:space="preserve">Драже "Черника в молочном колумбийском шоколаде", </t>
    </r>
    <r>
      <rPr>
        <sz val="10"/>
        <rFont val="Arial"/>
        <family val="2"/>
      </rPr>
      <t xml:space="preserve">110г </t>
    </r>
  </si>
  <si>
    <t xml:space="preserve">Драже "Черника в белом колумбийском шоколаде", 110г </t>
  </si>
  <si>
    <t xml:space="preserve">Драже "Клюква в белом колумбийском шоколаде", 100г </t>
  </si>
  <si>
    <t xml:space="preserve">Драже "Малина в белом колумбийском шоколаде", 120г </t>
  </si>
  <si>
    <t xml:space="preserve">Драже "Малина в молочном колумбийском шоколаде", 120г </t>
  </si>
  <si>
    <t>Ягоды и фрукты вакуумной сушки</t>
  </si>
  <si>
    <t>18 мес.</t>
  </si>
  <si>
    <t>Клюква сушеная в сахаре, 200 гр</t>
  </si>
  <si>
    <t>9 мес.</t>
  </si>
  <si>
    <t>Малина цельная, 50 гр</t>
  </si>
  <si>
    <t>Слива черная вакуумной сушки, 100г</t>
  </si>
  <si>
    <t>Продукция из топинамбура</t>
  </si>
  <si>
    <t xml:space="preserve">Топинамбур пищевой крупка, 250г </t>
  </si>
  <si>
    <t xml:space="preserve">Чипсы из топинамбура, 40 г </t>
  </si>
  <si>
    <t>Травяные чаи и чайные напитки</t>
  </si>
  <si>
    <r>
      <t>Иван-чай черный гранулированный (ферментированный), 50 г</t>
    </r>
    <r>
      <rPr>
        <sz val="7"/>
        <color indexed="8"/>
        <rFont val="Arial"/>
        <family val="2"/>
        <charset val="204"/>
      </rPr>
      <t xml:space="preserve"> (премиум)</t>
    </r>
  </si>
  <si>
    <t>Чайный напиток "Ясный Ум" 50 г.</t>
  </si>
  <si>
    <t>Чайный напиток " Светлый дом" 50 г.</t>
  </si>
  <si>
    <t xml:space="preserve">Чайный напиток "Сок жизни" тонизирующий, 50г. </t>
  </si>
  <si>
    <t>Цены указаны в рублях</t>
  </si>
  <si>
    <t>Бесплатная доставка по Москве от 15 000 р по оптовым ценам</t>
  </si>
  <si>
    <t>Драже Фундук в молочном шоколаде, 120 г</t>
  </si>
  <si>
    <t>Изюм черный на ножке, 130 г</t>
  </si>
  <si>
    <t>Инжир сушеный, 180 г</t>
  </si>
  <si>
    <t>Пастила яблочная Экушка 180 г с черникой</t>
  </si>
  <si>
    <t>Пастила яблочная Экушка 180 г на меду с солодом</t>
  </si>
  <si>
    <t>4 мес</t>
  </si>
  <si>
    <t>до 90 сут *</t>
  </si>
  <si>
    <t>* - в зависимости от температуры хранения</t>
  </si>
  <si>
    <t>www.ekush.ru       +7 495 410 88 54 , 8(926)190-88-52</t>
  </si>
  <si>
    <t>Печенье (хлебцы) льняные с кориандром, 100 г</t>
  </si>
  <si>
    <t>Меренги-безе с кунжутом и кусочками шоколада, 60 г</t>
  </si>
  <si>
    <t>Печенье Нутовое с клюквой и семенами подсолнуха, 120 г</t>
  </si>
  <si>
    <t>Печенье ореховое Фундук, 120 г</t>
  </si>
  <si>
    <t>Драже "Клюква сладкая в горьком колумбийском шоколаде", 100 г</t>
  </si>
  <si>
    <t>Драже "Кешью в горьком колумбийском шоколаде", 100 г</t>
  </si>
  <si>
    <t>Драже "Арахис в молочном колумбийском шоколаде", 130 г</t>
  </si>
  <si>
    <t>Драже Мармелад в горьком колумбийском шоколаде, 100 г</t>
  </si>
  <si>
    <t>Драже "Изюм в горьком колумбийском шоколаде", 130 г</t>
  </si>
  <si>
    <t>Драже "Персик в горьком колумбийском шоколаде", 100 г</t>
  </si>
  <si>
    <t>Драже "Чернослив в горьком колумбийском шоколаде", 100 г</t>
  </si>
  <si>
    <t>Драже "Курага в горьком колумбийском шоколаде", 100 г</t>
  </si>
  <si>
    <t>Драже "Вишня в молочном колумбийском шоколаде", 130г</t>
  </si>
  <si>
    <t xml:space="preserve">Пастила яблочная </t>
  </si>
  <si>
    <t>Печенье ручной работы</t>
  </si>
  <si>
    <t>Печенье овсяное на виноградном сахаре с клетчаткой, семенами подс.и маком, 50 г</t>
  </si>
  <si>
    <t>Печенье овсяное на стевии с клетчаткой, семенами подс.и маком, 50 г</t>
  </si>
  <si>
    <t>Печенье льняное на стевии с клетчаткой, кунжутом и курагой, 50 г</t>
  </si>
  <si>
    <t>Печенье нутовое на стевии с клетчаткой, семечками тыквы и годжи, 50 г</t>
  </si>
  <si>
    <t>Изделия из натурального шоколада</t>
  </si>
  <si>
    <t>Драже "Пастила в горьком шоколаде", 150 г . Подарочная упаковка</t>
  </si>
  <si>
    <t>Пастила яблочная Экушка 170 г. Классика Подарочная упаковка</t>
  </si>
  <si>
    <t>Печенье овсяное классическое, 100 г</t>
  </si>
  <si>
    <t>Печенье ореховое Миндальное с шоколадом, 120 г</t>
  </si>
  <si>
    <t>Печенье ореховое Миндальное, 120 г</t>
  </si>
  <si>
    <t>Печенье ореховое Фундук с шоколадом, 120 г</t>
  </si>
  <si>
    <t>Печенье овсяное с горьким шоколадом, 100 г</t>
  </si>
  <si>
    <t xml:space="preserve">Пастила яблочная Экушка 200 г. с клубникой </t>
  </si>
  <si>
    <t>Абрикос (курага) без косточки сушёный, 100 г</t>
  </si>
  <si>
    <t xml:space="preserve">Пастила яблочная Экушка 200 г. с малиной </t>
  </si>
  <si>
    <t xml:space="preserve">Пастила яблочная Экушка 200 г. с черной смородиной </t>
  </si>
  <si>
    <t>Пастила яблочная Экушка 200 г. с вишней и корицей</t>
  </si>
  <si>
    <t>ИТОГО:</t>
  </si>
  <si>
    <t>ЛАКОМСТВА РУЧНОЙ РАБОТЫ ТМ "ЭКУШ"</t>
  </si>
  <si>
    <t xml:space="preserve">Пастила яблочная Экушка 180 г. Классика </t>
  </si>
  <si>
    <r>
      <t xml:space="preserve">Мармелад </t>
    </r>
    <r>
      <rPr>
        <b/>
        <i/>
        <sz val="10"/>
        <color rgb="FFFF0000"/>
        <rFont val="Arial"/>
        <family val="2"/>
        <charset val="204"/>
      </rPr>
      <t xml:space="preserve">без сахара </t>
    </r>
    <r>
      <rPr>
        <i/>
        <sz val="10"/>
        <color rgb="FFFF0000"/>
        <rFont val="Arial"/>
        <family val="2"/>
        <charset val="204"/>
      </rPr>
      <t xml:space="preserve">Спиральки фруктовые </t>
    </r>
    <r>
      <rPr>
        <i/>
        <sz val="8"/>
        <color rgb="FFFF0000"/>
        <rFont val="Arial"/>
        <family val="2"/>
        <charset val="204"/>
      </rPr>
      <t>(народное название - Пластовая ПАСТИЛА)</t>
    </r>
  </si>
  <si>
    <t>Мармелад на патоке и фруктозе</t>
  </si>
  <si>
    <t>Пастила яблочная БЕЗ сахара</t>
  </si>
  <si>
    <t>Количество заказываемого товара, шт.</t>
  </si>
  <si>
    <t>Оптовая стоимость фасованного товара, руб за шт</t>
  </si>
  <si>
    <t>Оптовая цена фасованного товара, руб**</t>
  </si>
  <si>
    <t>Оптовая цена нефасованного товара за кг</t>
  </si>
  <si>
    <t xml:space="preserve">Пастила яблочная Экушка без сахара 180 г. </t>
  </si>
  <si>
    <t xml:space="preserve">Пастила яблочная Экушка без сахара 95 г. </t>
  </si>
  <si>
    <t>Пастила яблочная Экушка 180 г. с вишней и корицей без сахара</t>
  </si>
  <si>
    <t>Пастила яблочная Экушка 180 г. с черной смородиной без сахара</t>
  </si>
  <si>
    <t>Пастила яблочная Экушка 180 г с черникой без сахара</t>
  </si>
  <si>
    <t>Пастила яблочная Экушка 180 г. с малиной без сахара</t>
  </si>
  <si>
    <t>Пастила яблочная Экушка 180 г. с черноплодной рябиной без сахара</t>
  </si>
  <si>
    <t>Пастила яблочная Экушка 200 г. с клубникой без сахара</t>
  </si>
  <si>
    <t>9 мес</t>
  </si>
  <si>
    <t xml:space="preserve">Хрустиксы  яблочные без сахара, 45 г </t>
  </si>
  <si>
    <t>Оптовый прайс-лист на фасованную продукцию с 01 декабря 2017 г</t>
  </si>
  <si>
    <r>
      <t xml:space="preserve">** - поставка в регионы осуществляетсмя при 100% предоплате по ценам графы прайса </t>
    </r>
    <r>
      <rPr>
        <b/>
        <sz val="10"/>
        <color indexed="8"/>
        <rFont val="Arial"/>
        <family val="2"/>
        <charset val="204"/>
      </rPr>
      <t>"</t>
    </r>
    <r>
      <rPr>
        <sz val="10"/>
        <color indexed="8"/>
        <rFont val="Arial"/>
        <family val="2"/>
      </rPr>
      <t>Оптовая цена фасованного товара"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</si>
</sst>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;[Red]#,##0.00&quot;р.&quot;"/>
  </numFmts>
  <fonts count="14" x14ac:knownFonts="1"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b/>
      <sz val="14"/>
      <name val="Arial"/>
      <family val="2"/>
      <charset val="204"/>
    </font>
    <font>
      <sz val="9"/>
      <name val="Arial"/>
      <family val="2"/>
    </font>
    <font>
      <sz val="7"/>
      <color indexed="8"/>
      <name val="Arial"/>
      <family val="2"/>
      <charset val="204"/>
    </font>
    <font>
      <i/>
      <sz val="10"/>
      <color rgb="FFFF0000"/>
      <name val="Arial"/>
      <family val="2"/>
      <charset val="204"/>
    </font>
    <font>
      <i/>
      <sz val="8"/>
      <color rgb="FFFF000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6" fillId="0" borderId="0" xfId="0" applyFont="1">
      <alignment vertical="center"/>
    </xf>
    <xf numFmtId="0" fontId="0" fillId="0" borderId="1" xfId="0" applyNumberFormat="1" applyFont="1" applyFill="1" applyBorder="1" applyAlignment="1">
      <alignment wrapText="1"/>
    </xf>
    <xf numFmtId="0" fontId="0" fillId="0" borderId="0" xfId="0" applyBorder="1">
      <alignment vertical="center"/>
    </xf>
    <xf numFmtId="0" fontId="0" fillId="0" borderId="2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/>
    <xf numFmtId="49" fontId="2" fillId="0" borderId="0" xfId="0" applyNumberFormat="1" applyFont="1" applyFill="1" applyBorder="1" applyAlignment="1"/>
    <xf numFmtId="0" fontId="0" fillId="0" borderId="4" xfId="0" applyNumberFormat="1" applyFont="1" applyFill="1" applyBorder="1" applyAlignment="1">
      <alignment wrapText="1"/>
    </xf>
    <xf numFmtId="0" fontId="0" fillId="0" borderId="5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2" xfId="0" applyNumberFormat="1" applyFill="1" applyBorder="1" applyAlignment="1">
      <alignment horizontal="right" wrapText="1"/>
    </xf>
    <xf numFmtId="0" fontId="1" fillId="0" borderId="2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>
      <alignment horizontal="right" wrapText="1"/>
    </xf>
    <xf numFmtId="0" fontId="1" fillId="0" borderId="0" xfId="0" applyNumberFormat="1" applyFont="1" applyFill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0" fontId="0" fillId="2" borderId="0" xfId="0" applyFill="1">
      <alignment vertical="center"/>
    </xf>
    <xf numFmtId="0" fontId="0" fillId="0" borderId="3" xfId="0" applyNumberFormat="1" applyFill="1" applyBorder="1" applyAlignment="1">
      <alignment horizontal="right"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49" fontId="1" fillId="4" borderId="0" xfId="0" applyNumberFormat="1" applyFont="1" applyFill="1" applyAlignment="1"/>
    <xf numFmtId="0" fontId="1" fillId="4" borderId="0" xfId="0" applyNumberFormat="1" applyFont="1" applyFill="1" applyAlignment="1">
      <alignment horizontal="right"/>
    </xf>
    <xf numFmtId="49" fontId="1" fillId="5" borderId="0" xfId="0" applyNumberFormat="1" applyFont="1" applyFill="1" applyBorder="1" applyAlignment="1"/>
    <xf numFmtId="0" fontId="0" fillId="0" borderId="3" xfId="0" applyNumberFormat="1" applyFill="1" applyBorder="1" applyAlignment="1">
      <alignment wrapText="1"/>
    </xf>
    <xf numFmtId="49" fontId="9" fillId="0" borderId="2" xfId="0" applyNumberFormat="1" applyFont="1" applyFill="1" applyBorder="1" applyAlignment="1">
      <alignment horizontal="center"/>
    </xf>
    <xf numFmtId="0" fontId="0" fillId="0" borderId="2" xfId="0" applyNumberFormat="1" applyFill="1" applyBorder="1" applyAlignment="1">
      <alignment wrapText="1"/>
    </xf>
    <xf numFmtId="0" fontId="11" fillId="0" borderId="2" xfId="0" applyNumberFormat="1" applyFont="1" applyFill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0" fontId="0" fillId="0" borderId="2" xfId="0" applyFont="1" applyFill="1" applyBorder="1">
      <alignment vertical="center"/>
    </xf>
    <xf numFmtId="49" fontId="11" fillId="0" borderId="2" xfId="0" applyNumberFormat="1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1" xfId="0" applyFill="1" applyBorder="1">
      <alignment vertical="center"/>
    </xf>
    <xf numFmtId="0" fontId="0" fillId="0" borderId="0" xfId="0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3" xfId="0" applyFill="1" applyBorder="1">
      <alignment vertical="center"/>
    </xf>
    <xf numFmtId="0" fontId="5" fillId="0" borderId="11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 applyAlignment="1">
      <alignment horizontal="right" wrapText="1"/>
    </xf>
    <xf numFmtId="0" fontId="0" fillId="0" borderId="6" xfId="0" applyNumberFormat="1" applyFont="1" applyFill="1" applyBorder="1" applyAlignment="1">
      <alignment wrapText="1"/>
    </xf>
    <xf numFmtId="0" fontId="0" fillId="0" borderId="12" xfId="0" applyFill="1" applyBorder="1">
      <alignment vertical="center"/>
    </xf>
    <xf numFmtId="0" fontId="3" fillId="0" borderId="12" xfId="0" applyFont="1" applyFill="1" applyBorder="1">
      <alignment vertical="center"/>
    </xf>
    <xf numFmtId="49" fontId="1" fillId="0" borderId="3" xfId="0" applyNumberFormat="1" applyFont="1" applyFill="1" applyBorder="1" applyAlignment="1"/>
    <xf numFmtId="0" fontId="0" fillId="0" borderId="6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6" xfId="0" applyFill="1" applyBorder="1" applyAlignment="1">
      <alignment horizontal="center" vertical="center" wrapText="1"/>
    </xf>
    <xf numFmtId="0" fontId="12" fillId="0" borderId="0" xfId="0" applyFont="1" applyBorder="1">
      <alignment vertical="center"/>
    </xf>
    <xf numFmtId="0" fontId="12" fillId="6" borderId="13" xfId="0" applyFont="1" applyFill="1" applyBorder="1">
      <alignment vertical="center"/>
    </xf>
    <xf numFmtId="0" fontId="4" fillId="0" borderId="2" xfId="0" applyFont="1" applyFill="1" applyBorder="1">
      <alignment vertical="center"/>
    </xf>
    <xf numFmtId="49" fontId="1" fillId="0" borderId="2" xfId="0" applyNumberFormat="1" applyFont="1" applyFill="1" applyBorder="1" applyAlignment="1"/>
    <xf numFmtId="0" fontId="0" fillId="0" borderId="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3" fillId="0" borderId="7" xfId="0" applyFont="1" applyFill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0" fillId="4" borderId="0" xfId="0" applyFill="1">
      <alignment vertical="center"/>
    </xf>
    <xf numFmtId="49" fontId="9" fillId="6" borderId="12" xfId="0" applyNumberFormat="1" applyFont="1" applyFill="1" applyBorder="1" applyAlignment="1">
      <alignment horizontal="center"/>
    </xf>
    <xf numFmtId="49" fontId="9" fillId="6" borderId="14" xfId="0" applyNumberFormat="1" applyFont="1" applyFill="1" applyBorder="1" applyAlignment="1">
      <alignment horizontal="center"/>
    </xf>
    <xf numFmtId="49" fontId="9" fillId="6" borderId="15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19050</xdr:rowOff>
    </xdr:from>
    <xdr:to>
      <xdr:col>6</xdr:col>
      <xdr:colOff>143215</xdr:colOff>
      <xdr:row>4</xdr:row>
      <xdr:rowOff>47625</xdr:rowOff>
    </xdr:to>
    <xdr:pic>
      <xdr:nvPicPr>
        <xdr:cNvPr id="1417" name="Рисунок 4" descr="http://www.ekush.ru/components/com_virtuemart/shop_image/vendor/Tech_Store_49d0000a33731.png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19050"/>
          <a:ext cx="10668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3"/>
  <sheetViews>
    <sheetView tabSelected="1" zoomScale="90" zoomScaleNormal="90" workbookViewId="0">
      <selection activeCell="L21" sqref="L21"/>
    </sheetView>
  </sheetViews>
  <sheetFormatPr defaultColWidth="9.140625" defaultRowHeight="12.75" customHeight="1" x14ac:dyDescent="0.2"/>
  <cols>
    <col min="1" max="1" width="2.28515625" customWidth="1"/>
    <col min="2" max="2" width="75.42578125" customWidth="1"/>
    <col min="3" max="3" width="13.28515625" style="12" customWidth="1"/>
    <col min="4" max="4" width="6" customWidth="1"/>
    <col min="5" max="5" width="9.7109375" customWidth="1"/>
    <col min="6" max="7" width="13.85546875" customWidth="1"/>
    <col min="8" max="8" width="15.85546875" customWidth="1"/>
    <col min="9" max="9" width="12.85546875" customWidth="1"/>
  </cols>
  <sheetData>
    <row r="2" spans="1:11" ht="19.5" customHeight="1" x14ac:dyDescent="0.2">
      <c r="B2" s="2" t="s">
        <v>119</v>
      </c>
      <c r="H2" s="72"/>
      <c r="I2" s="72"/>
      <c r="J2" s="72"/>
      <c r="K2" s="72"/>
    </row>
    <row r="3" spans="1:11" ht="12.75" customHeight="1" x14ac:dyDescent="0.2">
      <c r="B3" s="2"/>
      <c r="H3" s="58"/>
      <c r="I3" s="58"/>
      <c r="J3" s="58"/>
      <c r="K3" s="58"/>
    </row>
    <row r="4" spans="1:11" ht="12.75" customHeight="1" x14ac:dyDescent="0.2">
      <c r="H4" s="40"/>
      <c r="I4" s="40"/>
      <c r="J4" s="73"/>
      <c r="K4" s="73"/>
    </row>
    <row r="5" spans="1:11" ht="12.75" customHeight="1" x14ac:dyDescent="0.2">
      <c r="H5" s="40"/>
      <c r="I5" s="40"/>
      <c r="J5" s="73"/>
      <c r="K5" s="73"/>
    </row>
    <row r="6" spans="1:11" ht="12.75" customHeight="1" x14ac:dyDescent="0.2">
      <c r="B6" t="s">
        <v>66</v>
      </c>
      <c r="H6" s="40"/>
      <c r="I6" s="40"/>
      <c r="J6" s="73"/>
      <c r="K6" s="73"/>
    </row>
    <row r="7" spans="1:11" ht="12.75" customHeight="1" x14ac:dyDescent="0.2">
      <c r="H7" s="40"/>
      <c r="I7" s="40"/>
      <c r="J7" s="73"/>
      <c r="K7" s="73"/>
    </row>
    <row r="9" spans="1:11" ht="12.75" hidden="1" customHeight="1" thickBot="1" x14ac:dyDescent="0.25"/>
    <row r="10" spans="1:11" ht="67.5" customHeight="1" thickBot="1" x14ac:dyDescent="0.25">
      <c r="B10" s="33" t="s">
        <v>0</v>
      </c>
      <c r="C10" s="34" t="s">
        <v>1</v>
      </c>
      <c r="D10" s="35" t="s">
        <v>2</v>
      </c>
      <c r="E10" s="36" t="s">
        <v>3</v>
      </c>
      <c r="F10" s="44" t="s">
        <v>107</v>
      </c>
      <c r="G10" s="64" t="s">
        <v>105</v>
      </c>
      <c r="H10" s="53" t="s">
        <v>106</v>
      </c>
      <c r="I10" s="66" t="s">
        <v>108</v>
      </c>
    </row>
    <row r="11" spans="1:11" ht="12.75" customHeight="1" x14ac:dyDescent="0.2">
      <c r="B11" s="63" t="s">
        <v>100</v>
      </c>
      <c r="C11" s="38"/>
      <c r="D11" s="39"/>
      <c r="E11" s="40"/>
      <c r="F11" s="37"/>
      <c r="G11" s="60"/>
      <c r="H11" s="51"/>
      <c r="I11" s="65"/>
    </row>
    <row r="12" spans="1:11" ht="12.75" customHeight="1" x14ac:dyDescent="0.2">
      <c r="B12" s="41" t="s">
        <v>80</v>
      </c>
      <c r="C12" s="38"/>
      <c r="D12" s="39"/>
      <c r="E12" s="40"/>
      <c r="F12" s="37"/>
      <c r="G12" s="60"/>
      <c r="H12" s="39"/>
      <c r="I12" s="65"/>
    </row>
    <row r="13" spans="1:11" ht="12.75" customHeight="1" x14ac:dyDescent="0.2">
      <c r="B13" s="56" t="s">
        <v>88</v>
      </c>
      <c r="C13" s="38" t="s">
        <v>63</v>
      </c>
      <c r="D13" s="39">
        <v>170</v>
      </c>
      <c r="E13" s="40">
        <v>255</v>
      </c>
      <c r="F13" s="20">
        <f>E13*0.7</f>
        <v>178.5</v>
      </c>
      <c r="G13" s="59"/>
      <c r="H13" s="39">
        <f>F13*G13</f>
        <v>0</v>
      </c>
      <c r="I13" s="65"/>
    </row>
    <row r="14" spans="1:11" ht="12.75" customHeight="1" x14ac:dyDescent="0.2">
      <c r="B14" s="56" t="s">
        <v>101</v>
      </c>
      <c r="C14" s="38" t="s">
        <v>63</v>
      </c>
      <c r="D14" s="39">
        <v>180</v>
      </c>
      <c r="E14" s="42">
        <v>240</v>
      </c>
      <c r="F14" s="20">
        <f t="shared" ref="F14:F32" si="0">E14*0.7</f>
        <v>168</v>
      </c>
      <c r="G14" s="59"/>
      <c r="H14" s="39">
        <f t="shared" ref="H14:H32" si="1">F14*G14</f>
        <v>0</v>
      </c>
      <c r="I14" s="65">
        <f>E14/D14*1000*0.65</f>
        <v>866.66666666666663</v>
      </c>
    </row>
    <row r="15" spans="1:11" ht="12.75" customHeight="1" x14ac:dyDescent="0.2">
      <c r="A15" s="22"/>
      <c r="B15" s="56" t="s">
        <v>94</v>
      </c>
      <c r="C15" s="38" t="s">
        <v>63</v>
      </c>
      <c r="D15" s="39">
        <v>200</v>
      </c>
      <c r="E15" s="40">
        <v>255</v>
      </c>
      <c r="F15" s="20">
        <f>E15*0.7</f>
        <v>178.5</v>
      </c>
      <c r="G15" s="59"/>
      <c r="H15" s="39">
        <f t="shared" si="1"/>
        <v>0</v>
      </c>
      <c r="I15" s="65">
        <f t="shared" ref="I15:I29" si="2">E15/D15*1000*0.65</f>
        <v>828.75</v>
      </c>
    </row>
    <row r="16" spans="1:11" ht="12.75" customHeight="1" x14ac:dyDescent="0.2">
      <c r="A16" s="22"/>
      <c r="B16" s="56" t="s">
        <v>98</v>
      </c>
      <c r="C16" s="38" t="s">
        <v>63</v>
      </c>
      <c r="D16" s="39">
        <v>200</v>
      </c>
      <c r="E16" s="42">
        <v>260</v>
      </c>
      <c r="F16" s="20">
        <f t="shared" si="0"/>
        <v>182</v>
      </c>
      <c r="G16" s="59"/>
      <c r="H16" s="39">
        <f t="shared" si="1"/>
        <v>0</v>
      </c>
      <c r="I16" s="65">
        <f t="shared" si="2"/>
        <v>845</v>
      </c>
    </row>
    <row r="17" spans="1:11" ht="12.75" customHeight="1" x14ac:dyDescent="0.2">
      <c r="A17" s="22"/>
      <c r="B17" s="56" t="s">
        <v>97</v>
      </c>
      <c r="C17" s="38" t="s">
        <v>63</v>
      </c>
      <c r="D17" s="39">
        <v>200</v>
      </c>
      <c r="E17" s="42">
        <v>260</v>
      </c>
      <c r="F17" s="20">
        <f t="shared" si="0"/>
        <v>182</v>
      </c>
      <c r="G17" s="59"/>
      <c r="H17" s="39">
        <f t="shared" si="1"/>
        <v>0</v>
      </c>
      <c r="I17" s="65">
        <f t="shared" si="2"/>
        <v>845</v>
      </c>
    </row>
    <row r="18" spans="1:11" ht="12.75" customHeight="1" x14ac:dyDescent="0.2">
      <c r="A18" s="22"/>
      <c r="B18" s="56" t="s">
        <v>61</v>
      </c>
      <c r="C18" s="38" t="s">
        <v>63</v>
      </c>
      <c r="D18" s="39">
        <v>180</v>
      </c>
      <c r="E18" s="42">
        <v>255</v>
      </c>
      <c r="F18" s="20">
        <f t="shared" si="0"/>
        <v>178.5</v>
      </c>
      <c r="G18" s="59"/>
      <c r="H18" s="39">
        <f t="shared" si="1"/>
        <v>0</v>
      </c>
      <c r="I18" s="65">
        <f t="shared" si="2"/>
        <v>920.83333333333337</v>
      </c>
    </row>
    <row r="19" spans="1:11" ht="12.75" customHeight="1" x14ac:dyDescent="0.2">
      <c r="A19" s="22"/>
      <c r="B19" s="56" t="s">
        <v>62</v>
      </c>
      <c r="C19" s="38" t="s">
        <v>63</v>
      </c>
      <c r="D19" s="39">
        <v>180</v>
      </c>
      <c r="E19" s="42">
        <v>255</v>
      </c>
      <c r="F19" s="20">
        <f t="shared" si="0"/>
        <v>178.5</v>
      </c>
      <c r="G19" s="59"/>
      <c r="H19" s="39">
        <f t="shared" si="1"/>
        <v>0</v>
      </c>
      <c r="I19" s="65">
        <f t="shared" si="2"/>
        <v>920.83333333333337</v>
      </c>
    </row>
    <row r="20" spans="1:11" ht="12.75" customHeight="1" x14ac:dyDescent="0.2">
      <c r="A20" s="22"/>
      <c r="B20" s="56" t="s">
        <v>96</v>
      </c>
      <c r="C20" s="38" t="s">
        <v>63</v>
      </c>
      <c r="D20" s="39">
        <v>200</v>
      </c>
      <c r="E20" s="42">
        <v>260</v>
      </c>
      <c r="F20" s="20">
        <f>E20*0.7</f>
        <v>182</v>
      </c>
      <c r="G20" s="59"/>
      <c r="H20" s="39">
        <f t="shared" si="1"/>
        <v>0</v>
      </c>
      <c r="I20" s="65">
        <f t="shared" si="2"/>
        <v>845</v>
      </c>
    </row>
    <row r="21" spans="1:11" ht="12.75" customHeight="1" x14ac:dyDescent="0.2">
      <c r="A21" s="22"/>
      <c r="B21" s="57" t="s">
        <v>4</v>
      </c>
      <c r="C21" s="13" t="s">
        <v>5</v>
      </c>
      <c r="D21" s="3">
        <v>45</v>
      </c>
      <c r="E21" s="42">
        <v>165</v>
      </c>
      <c r="F21" s="20">
        <f t="shared" si="0"/>
        <v>115.49999999999999</v>
      </c>
      <c r="G21" s="59"/>
      <c r="H21" s="39">
        <f t="shared" si="1"/>
        <v>0</v>
      </c>
      <c r="I21" s="65">
        <f t="shared" si="2"/>
        <v>2383.3333333333335</v>
      </c>
    </row>
    <row r="22" spans="1:11" ht="12.75" customHeight="1" x14ac:dyDescent="0.2">
      <c r="A22" s="22"/>
      <c r="B22" s="57" t="s">
        <v>6</v>
      </c>
      <c r="C22" s="13" t="s">
        <v>5</v>
      </c>
      <c r="D22" s="3">
        <v>45</v>
      </c>
      <c r="E22" s="42">
        <v>145</v>
      </c>
      <c r="F22" s="20">
        <f t="shared" si="0"/>
        <v>101.5</v>
      </c>
      <c r="G22" s="59"/>
      <c r="H22" s="39">
        <f t="shared" si="1"/>
        <v>0</v>
      </c>
      <c r="I22" s="65">
        <f t="shared" si="2"/>
        <v>2094.4444444444443</v>
      </c>
    </row>
    <row r="23" spans="1:11" ht="12.75" customHeight="1" x14ac:dyDescent="0.2">
      <c r="A23" s="22"/>
      <c r="B23" s="67" t="s">
        <v>104</v>
      </c>
      <c r="C23" s="13"/>
      <c r="D23" s="3"/>
      <c r="E23" s="42"/>
      <c r="F23" s="20"/>
      <c r="G23" s="61"/>
      <c r="H23" s="39"/>
      <c r="I23" s="65"/>
    </row>
    <row r="24" spans="1:11" ht="12.75" customHeight="1" x14ac:dyDescent="0.2">
      <c r="A24" s="22"/>
      <c r="B24" s="56" t="s">
        <v>116</v>
      </c>
      <c r="C24" s="38" t="s">
        <v>63</v>
      </c>
      <c r="D24" s="39">
        <v>200</v>
      </c>
      <c r="E24" s="42">
        <v>270</v>
      </c>
      <c r="F24" s="20">
        <f t="shared" si="0"/>
        <v>189</v>
      </c>
      <c r="G24" s="61"/>
      <c r="H24" s="39">
        <f t="shared" si="1"/>
        <v>0</v>
      </c>
      <c r="I24" s="65">
        <f t="shared" si="2"/>
        <v>877.5</v>
      </c>
      <c r="J24" s="74"/>
      <c r="K24" s="73"/>
    </row>
    <row r="25" spans="1:11" ht="12.75" customHeight="1" x14ac:dyDescent="0.2">
      <c r="A25" s="22"/>
      <c r="B25" s="56" t="s">
        <v>111</v>
      </c>
      <c r="C25" s="38" t="s">
        <v>63</v>
      </c>
      <c r="D25" s="39">
        <v>180</v>
      </c>
      <c r="E25" s="42">
        <v>270</v>
      </c>
      <c r="F25" s="20">
        <f t="shared" si="0"/>
        <v>189</v>
      </c>
      <c r="G25" s="61"/>
      <c r="H25" s="39">
        <f t="shared" si="1"/>
        <v>0</v>
      </c>
      <c r="I25" s="65">
        <f t="shared" si="2"/>
        <v>975</v>
      </c>
      <c r="J25" s="74"/>
      <c r="K25" s="73"/>
    </row>
    <row r="26" spans="1:11" ht="12.75" customHeight="1" x14ac:dyDescent="0.2">
      <c r="A26" s="22"/>
      <c r="B26" s="56" t="s">
        <v>112</v>
      </c>
      <c r="C26" s="38" t="s">
        <v>63</v>
      </c>
      <c r="D26" s="39">
        <v>180</v>
      </c>
      <c r="E26" s="42">
        <v>270</v>
      </c>
      <c r="F26" s="20">
        <f t="shared" si="0"/>
        <v>189</v>
      </c>
      <c r="G26" s="61"/>
      <c r="H26" s="39">
        <f t="shared" si="1"/>
        <v>0</v>
      </c>
      <c r="I26" s="65">
        <f t="shared" si="2"/>
        <v>975</v>
      </c>
      <c r="J26" s="74"/>
      <c r="K26" s="73"/>
    </row>
    <row r="27" spans="1:11" ht="12.75" customHeight="1" x14ac:dyDescent="0.2">
      <c r="A27" s="22"/>
      <c r="B27" s="56" t="s">
        <v>113</v>
      </c>
      <c r="C27" s="38" t="s">
        <v>63</v>
      </c>
      <c r="D27" s="39">
        <v>180</v>
      </c>
      <c r="E27" s="42">
        <v>270</v>
      </c>
      <c r="F27" s="20">
        <f t="shared" si="0"/>
        <v>189</v>
      </c>
      <c r="G27" s="61"/>
      <c r="H27" s="39">
        <f t="shared" si="1"/>
        <v>0</v>
      </c>
      <c r="I27" s="65">
        <f t="shared" si="2"/>
        <v>975</v>
      </c>
      <c r="J27" s="74"/>
      <c r="K27" s="73"/>
    </row>
    <row r="28" spans="1:11" ht="12.75" customHeight="1" x14ac:dyDescent="0.2">
      <c r="A28" s="22"/>
      <c r="B28" s="56" t="s">
        <v>114</v>
      </c>
      <c r="C28" s="38" t="s">
        <v>63</v>
      </c>
      <c r="D28" s="39">
        <v>180</v>
      </c>
      <c r="E28" s="42">
        <v>270</v>
      </c>
      <c r="F28" s="20">
        <f t="shared" si="0"/>
        <v>189</v>
      </c>
      <c r="G28" s="61"/>
      <c r="H28" s="39">
        <f t="shared" si="1"/>
        <v>0</v>
      </c>
      <c r="I28" s="65">
        <f t="shared" si="2"/>
        <v>975</v>
      </c>
      <c r="J28" s="74"/>
      <c r="K28" s="73"/>
    </row>
    <row r="29" spans="1:11" ht="12.75" customHeight="1" x14ac:dyDescent="0.2">
      <c r="A29" s="22"/>
      <c r="B29" s="56" t="s">
        <v>115</v>
      </c>
      <c r="C29" s="38" t="s">
        <v>63</v>
      </c>
      <c r="D29" s="39">
        <v>180</v>
      </c>
      <c r="E29" s="42">
        <v>270</v>
      </c>
      <c r="F29" s="20">
        <f t="shared" si="0"/>
        <v>189</v>
      </c>
      <c r="G29" s="61"/>
      <c r="H29" s="39">
        <f t="shared" si="1"/>
        <v>0</v>
      </c>
      <c r="I29" s="65">
        <f t="shared" si="2"/>
        <v>975</v>
      </c>
      <c r="J29" s="74"/>
      <c r="K29" s="73"/>
    </row>
    <row r="30" spans="1:11" ht="12.75" customHeight="1" x14ac:dyDescent="0.2">
      <c r="A30" s="22"/>
      <c r="B30" s="56" t="s">
        <v>109</v>
      </c>
      <c r="C30" s="38" t="s">
        <v>63</v>
      </c>
      <c r="D30" s="39">
        <v>180</v>
      </c>
      <c r="E30" s="42">
        <v>260</v>
      </c>
      <c r="F30" s="20">
        <f t="shared" si="0"/>
        <v>182</v>
      </c>
      <c r="G30" s="61"/>
      <c r="H30" s="39">
        <f t="shared" si="1"/>
        <v>0</v>
      </c>
      <c r="I30" s="65">
        <f t="shared" ref="I30:I32" si="3">E30/D30*1000*0.65</f>
        <v>938.8888888888888</v>
      </c>
      <c r="J30" s="21"/>
      <c r="K30" s="21"/>
    </row>
    <row r="31" spans="1:11" ht="12.75" customHeight="1" x14ac:dyDescent="0.2">
      <c r="A31" s="22"/>
      <c r="B31" s="57" t="s">
        <v>118</v>
      </c>
      <c r="C31" s="38" t="s">
        <v>117</v>
      </c>
      <c r="D31" s="39">
        <v>45</v>
      </c>
      <c r="E31" s="42">
        <v>165</v>
      </c>
      <c r="F31" s="20">
        <f t="shared" si="0"/>
        <v>115.49999999999999</v>
      </c>
      <c r="G31" s="61"/>
      <c r="H31" s="39">
        <f t="shared" si="1"/>
        <v>0</v>
      </c>
      <c r="I31" s="65">
        <f t="shared" si="3"/>
        <v>2383.3333333333335</v>
      </c>
      <c r="J31" s="74"/>
      <c r="K31" s="75"/>
    </row>
    <row r="32" spans="1:11" ht="12.75" customHeight="1" x14ac:dyDescent="0.2">
      <c r="A32" s="22"/>
      <c r="B32" s="56" t="s">
        <v>110</v>
      </c>
      <c r="C32" s="38" t="s">
        <v>63</v>
      </c>
      <c r="D32" s="39">
        <v>95</v>
      </c>
      <c r="E32" s="42">
        <v>140</v>
      </c>
      <c r="F32" s="20">
        <f t="shared" si="0"/>
        <v>98</v>
      </c>
      <c r="G32" s="61"/>
      <c r="H32" s="39">
        <f t="shared" si="1"/>
        <v>0</v>
      </c>
      <c r="I32" s="65">
        <f t="shared" si="3"/>
        <v>957.8947368421052</v>
      </c>
    </row>
    <row r="33" spans="2:9" x14ac:dyDescent="0.2">
      <c r="B33" s="26"/>
      <c r="C33" s="19"/>
      <c r="D33" s="9"/>
      <c r="E33" s="10"/>
      <c r="F33" s="43"/>
      <c r="G33" s="61"/>
      <c r="H33" s="52"/>
      <c r="I33" s="65"/>
    </row>
    <row r="34" spans="2:9" ht="18.75" customHeight="1" x14ac:dyDescent="0.2">
      <c r="B34" s="69" t="s">
        <v>102</v>
      </c>
      <c r="C34" s="70"/>
      <c r="D34" s="70"/>
      <c r="E34" s="70"/>
      <c r="F34" s="71"/>
      <c r="G34" s="61"/>
      <c r="H34" s="39"/>
      <c r="I34" s="65"/>
    </row>
    <row r="35" spans="2:9" ht="12.75" customHeight="1" x14ac:dyDescent="0.2">
      <c r="B35" s="28" t="s">
        <v>7</v>
      </c>
      <c r="C35" s="14" t="s">
        <v>24</v>
      </c>
      <c r="D35" s="3">
        <v>130</v>
      </c>
      <c r="E35" s="20">
        <v>240</v>
      </c>
      <c r="F35" s="20">
        <f t="shared" ref="F35:F40" si="4">E35*0.7</f>
        <v>168</v>
      </c>
      <c r="G35" s="61"/>
      <c r="H35" s="39">
        <f t="shared" ref="H35:H40" si="5">F35*G35</f>
        <v>0</v>
      </c>
      <c r="I35" s="65">
        <f>E35/D35*1000*0.65</f>
        <v>1200</v>
      </c>
    </row>
    <row r="36" spans="2:9" ht="12.75" customHeight="1" x14ac:dyDescent="0.2">
      <c r="B36" s="57" t="s">
        <v>9</v>
      </c>
      <c r="C36" s="14" t="s">
        <v>24</v>
      </c>
      <c r="D36" s="3">
        <v>130</v>
      </c>
      <c r="E36" s="20">
        <v>255</v>
      </c>
      <c r="F36" s="20">
        <f t="shared" si="4"/>
        <v>178.5</v>
      </c>
      <c r="G36" s="61"/>
      <c r="H36" s="39">
        <f t="shared" si="5"/>
        <v>0</v>
      </c>
      <c r="I36" s="65">
        <f t="shared" ref="I36:I40" si="6">E36/D36*1000*0.65</f>
        <v>1275</v>
      </c>
    </row>
    <row r="37" spans="2:9" s="18" customFormat="1" ht="12.75" customHeight="1" x14ac:dyDescent="0.2">
      <c r="B37" s="57" t="s">
        <v>10</v>
      </c>
      <c r="C37" s="14" t="s">
        <v>24</v>
      </c>
      <c r="D37" s="3">
        <v>130</v>
      </c>
      <c r="E37" s="20">
        <v>255</v>
      </c>
      <c r="F37" s="20">
        <f t="shared" si="4"/>
        <v>178.5</v>
      </c>
      <c r="G37" s="61"/>
      <c r="H37" s="39">
        <f t="shared" si="5"/>
        <v>0</v>
      </c>
      <c r="I37" s="65">
        <f t="shared" si="6"/>
        <v>1275</v>
      </c>
    </row>
    <row r="38" spans="2:9" ht="12.75" customHeight="1" x14ac:dyDescent="0.2">
      <c r="B38" s="57" t="s">
        <v>11</v>
      </c>
      <c r="C38" s="14" t="s">
        <v>24</v>
      </c>
      <c r="D38" s="3">
        <v>130</v>
      </c>
      <c r="E38" s="20">
        <v>255</v>
      </c>
      <c r="F38" s="20">
        <f t="shared" si="4"/>
        <v>178.5</v>
      </c>
      <c r="G38" s="61"/>
      <c r="H38" s="39">
        <f t="shared" si="5"/>
        <v>0</v>
      </c>
      <c r="I38" s="65">
        <f t="shared" si="6"/>
        <v>1275</v>
      </c>
    </row>
    <row r="39" spans="2:9" ht="12.75" customHeight="1" x14ac:dyDescent="0.2">
      <c r="B39" s="57" t="s">
        <v>12</v>
      </c>
      <c r="C39" s="14" t="s">
        <v>24</v>
      </c>
      <c r="D39" s="3">
        <v>130</v>
      </c>
      <c r="E39" s="20">
        <v>255</v>
      </c>
      <c r="F39" s="20">
        <f t="shared" si="4"/>
        <v>178.5</v>
      </c>
      <c r="G39" s="61"/>
      <c r="H39" s="39">
        <f t="shared" si="5"/>
        <v>0</v>
      </c>
      <c r="I39" s="65">
        <f t="shared" si="6"/>
        <v>1275</v>
      </c>
    </row>
    <row r="40" spans="2:9" s="21" customFormat="1" ht="12.75" customHeight="1" x14ac:dyDescent="0.2">
      <c r="B40" s="57" t="s">
        <v>13</v>
      </c>
      <c r="C40" s="14" t="s">
        <v>24</v>
      </c>
      <c r="D40" s="3">
        <v>130</v>
      </c>
      <c r="E40" s="20">
        <v>255</v>
      </c>
      <c r="F40" s="20">
        <f t="shared" si="4"/>
        <v>178.5</v>
      </c>
      <c r="G40" s="61"/>
      <c r="H40" s="39">
        <f t="shared" si="5"/>
        <v>0</v>
      </c>
      <c r="I40" s="65">
        <f t="shared" si="6"/>
        <v>1275</v>
      </c>
    </row>
    <row r="41" spans="2:9" x14ac:dyDescent="0.2">
      <c r="B41" s="26"/>
      <c r="C41" s="19"/>
      <c r="D41" s="9"/>
      <c r="E41" s="11"/>
      <c r="F41" s="43"/>
      <c r="G41" s="61"/>
      <c r="H41" s="39"/>
      <c r="I41" s="65"/>
    </row>
    <row r="42" spans="2:9" ht="12.75" customHeight="1" x14ac:dyDescent="0.2">
      <c r="B42" s="27" t="s">
        <v>103</v>
      </c>
      <c r="C42" s="13"/>
      <c r="D42" s="3"/>
      <c r="E42" s="20"/>
      <c r="F42" s="20"/>
      <c r="G42" s="61"/>
      <c r="H42" s="51"/>
      <c r="I42" s="65"/>
    </row>
    <row r="43" spans="2:9" ht="13.5" customHeight="1" x14ac:dyDescent="0.2">
      <c r="B43" s="5" t="s">
        <v>14</v>
      </c>
      <c r="C43" s="14" t="s">
        <v>15</v>
      </c>
      <c r="D43" s="3">
        <v>140</v>
      </c>
      <c r="E43" s="20">
        <v>285</v>
      </c>
      <c r="F43" s="20">
        <f>E43*0.7</f>
        <v>199.5</v>
      </c>
      <c r="G43" s="59"/>
      <c r="H43" s="39">
        <f t="shared" ref="H43:H46" si="7">F43*G43</f>
        <v>0</v>
      </c>
      <c r="I43" s="65">
        <f t="shared" ref="I43:I46" si="8">E43/D43*1000*0.65</f>
        <v>1323.2142857142856</v>
      </c>
    </row>
    <row r="44" spans="2:9" ht="12.75" customHeight="1" x14ac:dyDescent="0.2">
      <c r="B44" s="5" t="s">
        <v>16</v>
      </c>
      <c r="C44" s="14" t="s">
        <v>15</v>
      </c>
      <c r="D44" s="3">
        <v>140</v>
      </c>
      <c r="E44" s="20">
        <v>285</v>
      </c>
      <c r="F44" s="20">
        <f>E44*0.7</f>
        <v>199.5</v>
      </c>
      <c r="G44" s="59"/>
      <c r="H44" s="39">
        <f t="shared" si="7"/>
        <v>0</v>
      </c>
      <c r="I44" s="65">
        <f t="shared" si="8"/>
        <v>1323.2142857142856</v>
      </c>
    </row>
    <row r="45" spans="2:9" ht="12.75" customHeight="1" x14ac:dyDescent="0.2">
      <c r="B45" s="28" t="s">
        <v>17</v>
      </c>
      <c r="C45" s="14" t="s">
        <v>15</v>
      </c>
      <c r="D45" s="3">
        <v>140</v>
      </c>
      <c r="E45" s="20">
        <v>285</v>
      </c>
      <c r="F45" s="20">
        <f>E45*0.7</f>
        <v>199.5</v>
      </c>
      <c r="G45" s="59"/>
      <c r="H45" s="39">
        <f t="shared" si="7"/>
        <v>0</v>
      </c>
      <c r="I45" s="65">
        <f t="shared" si="8"/>
        <v>1323.2142857142856</v>
      </c>
    </row>
    <row r="46" spans="2:9" ht="12.75" customHeight="1" x14ac:dyDescent="0.2">
      <c r="B46" s="5" t="s">
        <v>18</v>
      </c>
      <c r="C46" s="14" t="s">
        <v>15</v>
      </c>
      <c r="D46" s="3">
        <v>140</v>
      </c>
      <c r="E46" s="20">
        <v>285</v>
      </c>
      <c r="F46" s="20">
        <f>E46*0.7</f>
        <v>199.5</v>
      </c>
      <c r="G46" s="59"/>
      <c r="H46" s="39">
        <f t="shared" si="7"/>
        <v>0</v>
      </c>
      <c r="I46" s="65">
        <f t="shared" si="8"/>
        <v>1323.2142857142856</v>
      </c>
    </row>
    <row r="47" spans="2:9" x14ac:dyDescent="0.2">
      <c r="B47" s="26"/>
      <c r="C47" s="19"/>
      <c r="D47" s="9"/>
      <c r="E47" s="11"/>
      <c r="F47" s="43"/>
      <c r="G47" s="61"/>
      <c r="H47" s="52"/>
      <c r="I47" s="65"/>
    </row>
    <row r="48" spans="2:9" ht="12.75" customHeight="1" x14ac:dyDescent="0.2">
      <c r="B48" s="29" t="s">
        <v>81</v>
      </c>
      <c r="C48" s="14"/>
      <c r="D48" s="3"/>
      <c r="E48" s="20"/>
      <c r="F48" s="20"/>
      <c r="G48" s="61"/>
      <c r="H48" s="39"/>
      <c r="I48" s="65"/>
    </row>
    <row r="49" spans="2:9" ht="12.75" customHeight="1" x14ac:dyDescent="0.2">
      <c r="B49" s="5" t="s">
        <v>68</v>
      </c>
      <c r="C49" s="14" t="s">
        <v>64</v>
      </c>
      <c r="D49" s="3">
        <v>60</v>
      </c>
      <c r="E49" s="20">
        <v>195</v>
      </c>
      <c r="F49" s="20">
        <f t="shared" ref="F49:F66" si="9">E49*0.7</f>
        <v>136.5</v>
      </c>
      <c r="G49" s="59"/>
      <c r="H49" s="39">
        <f t="shared" ref="H49:H66" si="10">F49*G49</f>
        <v>0</v>
      </c>
      <c r="I49" s="65">
        <f>E49/D49*1000*0.7</f>
        <v>2275</v>
      </c>
    </row>
    <row r="50" spans="2:9" s="21" customFormat="1" ht="12.75" customHeight="1" x14ac:dyDescent="0.2">
      <c r="B50" s="57" t="s">
        <v>19</v>
      </c>
      <c r="C50" s="14" t="s">
        <v>8</v>
      </c>
      <c r="D50" s="3">
        <v>120</v>
      </c>
      <c r="E50" s="20">
        <v>180</v>
      </c>
      <c r="F50" s="20">
        <f t="shared" si="9"/>
        <v>125.99999999999999</v>
      </c>
      <c r="G50" s="59"/>
      <c r="H50" s="39">
        <f t="shared" si="10"/>
        <v>0</v>
      </c>
      <c r="I50" s="65">
        <f t="shared" ref="I50:I66" si="11">E50/D50*1000*0.7</f>
        <v>1050</v>
      </c>
    </row>
    <row r="51" spans="2:9" s="21" customFormat="1" ht="12.75" customHeight="1" x14ac:dyDescent="0.2">
      <c r="B51" s="57" t="s">
        <v>20</v>
      </c>
      <c r="C51" s="14" t="s">
        <v>8</v>
      </c>
      <c r="D51" s="3">
        <v>120</v>
      </c>
      <c r="E51" s="20">
        <v>180</v>
      </c>
      <c r="F51" s="20">
        <f t="shared" si="9"/>
        <v>125.99999999999999</v>
      </c>
      <c r="G51" s="59"/>
      <c r="H51" s="39">
        <f t="shared" si="10"/>
        <v>0</v>
      </c>
      <c r="I51" s="65">
        <f t="shared" si="11"/>
        <v>1050</v>
      </c>
    </row>
    <row r="52" spans="2:9" s="21" customFormat="1" ht="12.75" customHeight="1" x14ac:dyDescent="0.2">
      <c r="B52" s="57" t="s">
        <v>21</v>
      </c>
      <c r="C52" s="14" t="s">
        <v>8</v>
      </c>
      <c r="D52" s="3">
        <v>120</v>
      </c>
      <c r="E52" s="20">
        <v>190</v>
      </c>
      <c r="F52" s="20">
        <f t="shared" si="9"/>
        <v>133</v>
      </c>
      <c r="G52" s="59"/>
      <c r="H52" s="39">
        <f t="shared" si="10"/>
        <v>0</v>
      </c>
      <c r="I52" s="65">
        <f t="shared" si="11"/>
        <v>1108.3333333333333</v>
      </c>
    </row>
    <row r="53" spans="2:9" s="21" customFormat="1" ht="12.75" customHeight="1" x14ac:dyDescent="0.2">
      <c r="B53" s="57" t="s">
        <v>67</v>
      </c>
      <c r="C53" s="14" t="s">
        <v>8</v>
      </c>
      <c r="D53" s="3">
        <v>100</v>
      </c>
      <c r="E53" s="20">
        <v>170</v>
      </c>
      <c r="F53" s="20">
        <f t="shared" si="9"/>
        <v>118.99999999999999</v>
      </c>
      <c r="G53" s="59"/>
      <c r="H53" s="39">
        <f t="shared" si="10"/>
        <v>0</v>
      </c>
      <c r="I53" s="65">
        <f t="shared" si="11"/>
        <v>1190</v>
      </c>
    </row>
    <row r="54" spans="2:9" s="21" customFormat="1" ht="12.75" customHeight="1" x14ac:dyDescent="0.2">
      <c r="B54" s="57" t="s">
        <v>69</v>
      </c>
      <c r="C54" s="14" t="s">
        <v>8</v>
      </c>
      <c r="D54" s="3">
        <v>120</v>
      </c>
      <c r="E54" s="20">
        <v>180</v>
      </c>
      <c r="F54" s="20">
        <f t="shared" si="9"/>
        <v>125.99999999999999</v>
      </c>
      <c r="G54" s="59"/>
      <c r="H54" s="39">
        <f t="shared" si="10"/>
        <v>0</v>
      </c>
      <c r="I54" s="65">
        <f t="shared" si="11"/>
        <v>1050</v>
      </c>
    </row>
    <row r="55" spans="2:9" s="21" customFormat="1" ht="13.5" hidden="1" customHeight="1" x14ac:dyDescent="0.2">
      <c r="B55" s="28" t="s">
        <v>22</v>
      </c>
      <c r="C55" s="14" t="s">
        <v>8</v>
      </c>
      <c r="D55" s="3">
        <v>120</v>
      </c>
      <c r="E55" s="20">
        <v>270</v>
      </c>
      <c r="F55" s="20">
        <f t="shared" si="9"/>
        <v>189</v>
      </c>
      <c r="G55" s="59"/>
      <c r="H55" s="39">
        <f t="shared" si="10"/>
        <v>0</v>
      </c>
      <c r="I55" s="65">
        <f t="shared" si="11"/>
        <v>1575</v>
      </c>
    </row>
    <row r="56" spans="2:9" s="21" customFormat="1" ht="12.75" hidden="1" customHeight="1" x14ac:dyDescent="0.2">
      <c r="B56" s="28" t="s">
        <v>23</v>
      </c>
      <c r="C56" s="14" t="s">
        <v>8</v>
      </c>
      <c r="D56" s="3">
        <v>120</v>
      </c>
      <c r="E56" s="20">
        <v>270</v>
      </c>
      <c r="F56" s="20">
        <f t="shared" si="9"/>
        <v>189</v>
      </c>
      <c r="G56" s="59"/>
      <c r="H56" s="39">
        <f t="shared" si="10"/>
        <v>0</v>
      </c>
      <c r="I56" s="65">
        <f t="shared" si="11"/>
        <v>1575</v>
      </c>
    </row>
    <row r="57" spans="2:9" s="21" customFormat="1" ht="12.75" customHeight="1" x14ac:dyDescent="0.2">
      <c r="B57" s="28" t="s">
        <v>70</v>
      </c>
      <c r="C57" s="14" t="s">
        <v>8</v>
      </c>
      <c r="D57" s="3">
        <v>120</v>
      </c>
      <c r="E57" s="20">
        <v>310</v>
      </c>
      <c r="F57" s="20">
        <f t="shared" si="9"/>
        <v>217</v>
      </c>
      <c r="G57" s="59"/>
      <c r="H57" s="39">
        <f t="shared" si="10"/>
        <v>0</v>
      </c>
      <c r="I57" s="65">
        <f t="shared" si="11"/>
        <v>1808.3333333333333</v>
      </c>
    </row>
    <row r="58" spans="2:9" s="21" customFormat="1" ht="12.75" customHeight="1" x14ac:dyDescent="0.2">
      <c r="B58" s="28" t="s">
        <v>92</v>
      </c>
      <c r="C58" s="14" t="s">
        <v>8</v>
      </c>
      <c r="D58" s="3">
        <v>120</v>
      </c>
      <c r="E58" s="20">
        <v>310</v>
      </c>
      <c r="F58" s="20">
        <f t="shared" si="9"/>
        <v>217</v>
      </c>
      <c r="G58" s="59"/>
      <c r="H58" s="39">
        <f t="shared" si="10"/>
        <v>0</v>
      </c>
      <c r="I58" s="65">
        <f t="shared" si="11"/>
        <v>1808.3333333333333</v>
      </c>
    </row>
    <row r="59" spans="2:9" s="21" customFormat="1" ht="12.75" customHeight="1" x14ac:dyDescent="0.2">
      <c r="B59" s="28" t="s">
        <v>91</v>
      </c>
      <c r="C59" s="14" t="s">
        <v>8</v>
      </c>
      <c r="D59" s="3">
        <v>120</v>
      </c>
      <c r="E59" s="20">
        <v>340</v>
      </c>
      <c r="F59" s="20">
        <f t="shared" si="9"/>
        <v>237.99999999999997</v>
      </c>
      <c r="G59" s="59"/>
      <c r="H59" s="39">
        <f t="shared" si="10"/>
        <v>0</v>
      </c>
      <c r="I59" s="65">
        <f t="shared" si="11"/>
        <v>1983.3333333333333</v>
      </c>
    </row>
    <row r="60" spans="2:9" s="21" customFormat="1" ht="12.75" customHeight="1" x14ac:dyDescent="0.2">
      <c r="B60" s="28" t="s">
        <v>90</v>
      </c>
      <c r="C60" s="14" t="s">
        <v>8</v>
      </c>
      <c r="D60" s="3">
        <v>120</v>
      </c>
      <c r="E60" s="20">
        <v>340</v>
      </c>
      <c r="F60" s="20">
        <f t="shared" si="9"/>
        <v>237.99999999999997</v>
      </c>
      <c r="G60" s="59"/>
      <c r="H60" s="39">
        <f t="shared" si="10"/>
        <v>0</v>
      </c>
      <c r="I60" s="65">
        <f t="shared" si="11"/>
        <v>1983.3333333333333</v>
      </c>
    </row>
    <row r="61" spans="2:9" s="21" customFormat="1" ht="12.75" customHeight="1" x14ac:dyDescent="0.2">
      <c r="B61" s="28" t="s">
        <v>89</v>
      </c>
      <c r="C61" s="14" t="s">
        <v>8</v>
      </c>
      <c r="D61" s="3">
        <v>100</v>
      </c>
      <c r="E61" s="20">
        <v>95</v>
      </c>
      <c r="F61" s="20">
        <f t="shared" si="9"/>
        <v>66.5</v>
      </c>
      <c r="G61" s="59"/>
      <c r="H61" s="39">
        <f t="shared" si="10"/>
        <v>0</v>
      </c>
      <c r="I61" s="65">
        <f t="shared" si="11"/>
        <v>665</v>
      </c>
    </row>
    <row r="62" spans="2:9" s="21" customFormat="1" ht="12.75" customHeight="1" x14ac:dyDescent="0.2">
      <c r="B62" s="28" t="s">
        <v>93</v>
      </c>
      <c r="C62" s="14" t="s">
        <v>8</v>
      </c>
      <c r="D62" s="3">
        <v>100</v>
      </c>
      <c r="E62" s="20">
        <v>105</v>
      </c>
      <c r="F62" s="20">
        <f t="shared" si="9"/>
        <v>73.5</v>
      </c>
      <c r="G62" s="59"/>
      <c r="H62" s="39">
        <f t="shared" si="10"/>
        <v>0</v>
      </c>
      <c r="I62" s="65">
        <f t="shared" si="11"/>
        <v>735</v>
      </c>
    </row>
    <row r="63" spans="2:9" s="21" customFormat="1" ht="12.75" customHeight="1" x14ac:dyDescent="0.2">
      <c r="B63" s="28" t="s">
        <v>82</v>
      </c>
      <c r="C63" s="14" t="s">
        <v>8</v>
      </c>
      <c r="D63" s="3">
        <v>50</v>
      </c>
      <c r="E63" s="20">
        <v>145</v>
      </c>
      <c r="F63" s="20">
        <f t="shared" si="9"/>
        <v>101.5</v>
      </c>
      <c r="G63" s="59"/>
      <c r="H63" s="39">
        <f t="shared" si="10"/>
        <v>0</v>
      </c>
      <c r="I63" s="65">
        <f t="shared" si="11"/>
        <v>2029.9999999999998</v>
      </c>
    </row>
    <row r="64" spans="2:9" s="21" customFormat="1" ht="12.75" customHeight="1" x14ac:dyDescent="0.2">
      <c r="B64" s="28" t="s">
        <v>83</v>
      </c>
      <c r="C64" s="14" t="s">
        <v>8</v>
      </c>
      <c r="D64" s="3">
        <v>50</v>
      </c>
      <c r="E64" s="20">
        <v>145</v>
      </c>
      <c r="F64" s="20">
        <f t="shared" si="9"/>
        <v>101.5</v>
      </c>
      <c r="G64" s="59"/>
      <c r="H64" s="39">
        <f t="shared" si="10"/>
        <v>0</v>
      </c>
      <c r="I64" s="65">
        <f t="shared" si="11"/>
        <v>2029.9999999999998</v>
      </c>
    </row>
    <row r="65" spans="2:9" s="21" customFormat="1" ht="12.75" customHeight="1" x14ac:dyDescent="0.2">
      <c r="B65" s="28" t="s">
        <v>84</v>
      </c>
      <c r="C65" s="14" t="s">
        <v>8</v>
      </c>
      <c r="D65" s="3">
        <v>50</v>
      </c>
      <c r="E65" s="20">
        <v>145</v>
      </c>
      <c r="F65" s="20">
        <f t="shared" si="9"/>
        <v>101.5</v>
      </c>
      <c r="G65" s="59"/>
      <c r="H65" s="39">
        <f t="shared" si="10"/>
        <v>0</v>
      </c>
      <c r="I65" s="65">
        <f t="shared" si="11"/>
        <v>2029.9999999999998</v>
      </c>
    </row>
    <row r="66" spans="2:9" s="21" customFormat="1" ht="12.75" customHeight="1" x14ac:dyDescent="0.2">
      <c r="B66" s="28" t="s">
        <v>85</v>
      </c>
      <c r="C66" s="14" t="s">
        <v>8</v>
      </c>
      <c r="D66" s="3">
        <v>50</v>
      </c>
      <c r="E66" s="20">
        <v>165</v>
      </c>
      <c r="F66" s="20">
        <f t="shared" si="9"/>
        <v>115.49999999999999</v>
      </c>
      <c r="G66" s="59"/>
      <c r="H66" s="39">
        <f t="shared" si="10"/>
        <v>0</v>
      </c>
      <c r="I66" s="65">
        <f t="shared" si="11"/>
        <v>2310</v>
      </c>
    </row>
    <row r="67" spans="2:9" s="21" customFormat="1" x14ac:dyDescent="0.2">
      <c r="B67" s="26"/>
      <c r="C67" s="19"/>
      <c r="D67" s="9"/>
      <c r="E67" s="11"/>
      <c r="F67" s="43"/>
      <c r="G67" s="61"/>
      <c r="H67" s="39"/>
      <c r="I67" s="65"/>
    </row>
    <row r="68" spans="2:9" s="21" customFormat="1" ht="12.75" customHeight="1" x14ac:dyDescent="0.2">
      <c r="B68" s="29" t="s">
        <v>86</v>
      </c>
      <c r="C68" s="14"/>
      <c r="D68" s="3"/>
      <c r="E68" s="20"/>
      <c r="F68" s="20"/>
      <c r="G68" s="61"/>
      <c r="H68" s="51"/>
      <c r="I68" s="65"/>
    </row>
    <row r="69" spans="2:9" s="21" customFormat="1" ht="12.75" customHeight="1" x14ac:dyDescent="0.2">
      <c r="B69" s="56" t="s">
        <v>26</v>
      </c>
      <c r="C69" s="38" t="s">
        <v>25</v>
      </c>
      <c r="D69" s="39">
        <v>72</v>
      </c>
      <c r="E69" s="20">
        <v>185</v>
      </c>
      <c r="F69" s="20">
        <f t="shared" ref="F69:F72" si="12">E69*0.7</f>
        <v>129.5</v>
      </c>
      <c r="G69" s="59"/>
      <c r="H69" s="39">
        <f t="shared" ref="H69:H72" si="13">F69*G69</f>
        <v>0</v>
      </c>
      <c r="I69" s="65"/>
    </row>
    <row r="70" spans="2:9" s="21" customFormat="1" ht="12.75" customHeight="1" x14ac:dyDescent="0.2">
      <c r="B70" s="56" t="s">
        <v>27</v>
      </c>
      <c r="C70" s="38" t="s">
        <v>25</v>
      </c>
      <c r="D70" s="39">
        <v>72</v>
      </c>
      <c r="E70" s="20">
        <v>195</v>
      </c>
      <c r="F70" s="20">
        <f t="shared" si="12"/>
        <v>136.5</v>
      </c>
      <c r="G70" s="59"/>
      <c r="H70" s="39">
        <f t="shared" si="13"/>
        <v>0</v>
      </c>
      <c r="I70" s="65"/>
    </row>
    <row r="71" spans="2:9" s="21" customFormat="1" ht="12.75" customHeight="1" x14ac:dyDescent="0.2">
      <c r="B71" s="56" t="s">
        <v>28</v>
      </c>
      <c r="C71" s="38" t="s">
        <v>25</v>
      </c>
      <c r="D71" s="39">
        <v>72</v>
      </c>
      <c r="E71" s="20">
        <v>195</v>
      </c>
      <c r="F71" s="20">
        <f t="shared" si="12"/>
        <v>136.5</v>
      </c>
      <c r="G71" s="59"/>
      <c r="H71" s="39">
        <f t="shared" si="13"/>
        <v>0</v>
      </c>
      <c r="I71" s="65"/>
    </row>
    <row r="72" spans="2:9" s="21" customFormat="1" ht="12.75" customHeight="1" x14ac:dyDescent="0.2">
      <c r="B72" s="56" t="s">
        <v>29</v>
      </c>
      <c r="C72" s="38" t="s">
        <v>25</v>
      </c>
      <c r="D72" s="39">
        <v>72</v>
      </c>
      <c r="E72" s="20">
        <v>195</v>
      </c>
      <c r="F72" s="20">
        <f t="shared" si="12"/>
        <v>136.5</v>
      </c>
      <c r="G72" s="59"/>
      <c r="H72" s="39">
        <f t="shared" si="13"/>
        <v>0</v>
      </c>
      <c r="I72" s="65"/>
    </row>
    <row r="73" spans="2:9" s="21" customFormat="1" x14ac:dyDescent="0.2">
      <c r="B73" s="26"/>
      <c r="C73" s="19"/>
      <c r="D73" s="9"/>
      <c r="E73" s="11"/>
      <c r="F73" s="43"/>
      <c r="G73" s="61"/>
      <c r="H73" s="52"/>
      <c r="I73" s="65"/>
    </row>
    <row r="74" spans="2:9" s="21" customFormat="1" ht="12.75" customHeight="1" x14ac:dyDescent="0.2">
      <c r="B74" s="30" t="s">
        <v>30</v>
      </c>
      <c r="C74" s="15"/>
      <c r="D74" s="3"/>
      <c r="E74" s="20"/>
      <c r="F74" s="37"/>
      <c r="G74" s="62"/>
      <c r="H74" s="39"/>
      <c r="I74" s="65"/>
    </row>
    <row r="75" spans="2:9" s="21" customFormat="1" ht="12.75" hidden="1" customHeight="1" x14ac:dyDescent="0.2">
      <c r="B75" s="28" t="s">
        <v>31</v>
      </c>
      <c r="C75" s="13" t="s">
        <v>8</v>
      </c>
      <c r="D75" s="3">
        <v>120</v>
      </c>
      <c r="E75" s="20">
        <v>250</v>
      </c>
      <c r="F75" s="20">
        <f t="shared" ref="F75:F94" si="14">E75*0.7</f>
        <v>175</v>
      </c>
      <c r="G75" s="59"/>
      <c r="H75" s="39"/>
      <c r="I75" s="65"/>
    </row>
    <row r="76" spans="2:9" s="21" customFormat="1" ht="12.75" hidden="1" customHeight="1" x14ac:dyDescent="0.2">
      <c r="B76" s="28" t="s">
        <v>32</v>
      </c>
      <c r="C76" s="13" t="s">
        <v>8</v>
      </c>
      <c r="D76" s="3">
        <v>120</v>
      </c>
      <c r="E76" s="20">
        <v>250</v>
      </c>
      <c r="F76" s="20">
        <f t="shared" si="14"/>
        <v>175</v>
      </c>
      <c r="G76" s="59"/>
      <c r="H76" s="39"/>
      <c r="I76" s="65"/>
    </row>
    <row r="77" spans="2:9" s="21" customFormat="1" ht="12.75" customHeight="1" x14ac:dyDescent="0.2">
      <c r="B77" s="28" t="s">
        <v>87</v>
      </c>
      <c r="C77" s="13" t="s">
        <v>34</v>
      </c>
      <c r="D77" s="5">
        <v>150</v>
      </c>
      <c r="E77" s="20">
        <v>295</v>
      </c>
      <c r="F77" s="20">
        <f t="shared" si="14"/>
        <v>206.5</v>
      </c>
      <c r="G77" s="59"/>
      <c r="H77" s="39">
        <f t="shared" ref="H77:H94" si="15">F77*G77</f>
        <v>0</v>
      </c>
      <c r="I77" s="65"/>
    </row>
    <row r="78" spans="2:9" s="21" customFormat="1" ht="12.75" customHeight="1" x14ac:dyDescent="0.2">
      <c r="B78" s="28" t="s">
        <v>33</v>
      </c>
      <c r="C78" s="13" t="s">
        <v>34</v>
      </c>
      <c r="D78" s="5">
        <v>100</v>
      </c>
      <c r="E78" s="20">
        <v>195</v>
      </c>
      <c r="F78" s="20">
        <f t="shared" si="14"/>
        <v>136.5</v>
      </c>
      <c r="G78" s="59"/>
      <c r="H78" s="39">
        <f t="shared" si="15"/>
        <v>0</v>
      </c>
      <c r="I78" s="65">
        <f t="shared" ref="I78:I104" si="16">E78/D78*1000*0.65</f>
        <v>1267.5</v>
      </c>
    </row>
    <row r="79" spans="2:9" s="21" customFormat="1" ht="12.75" customHeight="1" x14ac:dyDescent="0.2">
      <c r="B79" s="28" t="s">
        <v>71</v>
      </c>
      <c r="C79" s="13" t="s">
        <v>35</v>
      </c>
      <c r="D79" s="5">
        <v>100</v>
      </c>
      <c r="E79" s="20">
        <v>225</v>
      </c>
      <c r="F79" s="20">
        <f t="shared" si="14"/>
        <v>157.5</v>
      </c>
      <c r="G79" s="59"/>
      <c r="H79" s="39">
        <f t="shared" si="15"/>
        <v>0</v>
      </c>
      <c r="I79" s="65">
        <f t="shared" si="16"/>
        <v>1462.5</v>
      </c>
    </row>
    <row r="80" spans="2:9" s="21" customFormat="1" ht="12.75" customHeight="1" x14ac:dyDescent="0.2">
      <c r="B80" s="28" t="s">
        <v>72</v>
      </c>
      <c r="C80" s="13" t="s">
        <v>35</v>
      </c>
      <c r="D80" s="5">
        <v>100</v>
      </c>
      <c r="E80" s="20">
        <v>240</v>
      </c>
      <c r="F80" s="20">
        <f t="shared" si="14"/>
        <v>168</v>
      </c>
      <c r="G80" s="59"/>
      <c r="H80" s="39">
        <f t="shared" si="15"/>
        <v>0</v>
      </c>
      <c r="I80" s="65">
        <f t="shared" si="16"/>
        <v>1560</v>
      </c>
    </row>
    <row r="81" spans="2:9" s="21" customFormat="1" ht="12.75" customHeight="1" x14ac:dyDescent="0.2">
      <c r="B81" s="28" t="s">
        <v>73</v>
      </c>
      <c r="C81" s="13" t="s">
        <v>35</v>
      </c>
      <c r="D81" s="5">
        <v>130</v>
      </c>
      <c r="E81" s="20">
        <v>170</v>
      </c>
      <c r="F81" s="20">
        <f t="shared" si="14"/>
        <v>118.99999999999999</v>
      </c>
      <c r="G81" s="59"/>
      <c r="H81" s="39">
        <f t="shared" si="15"/>
        <v>0</v>
      </c>
      <c r="I81" s="65">
        <f t="shared" si="16"/>
        <v>850</v>
      </c>
    </row>
    <row r="82" spans="2:9" s="21" customFormat="1" ht="12.75" customHeight="1" x14ac:dyDescent="0.2">
      <c r="B82" s="28" t="s">
        <v>74</v>
      </c>
      <c r="C82" s="13" t="s">
        <v>35</v>
      </c>
      <c r="D82" s="5">
        <v>100</v>
      </c>
      <c r="E82" s="20">
        <v>160</v>
      </c>
      <c r="F82" s="20">
        <f t="shared" si="14"/>
        <v>112</v>
      </c>
      <c r="G82" s="59"/>
      <c r="H82" s="39">
        <f t="shared" si="15"/>
        <v>0</v>
      </c>
      <c r="I82" s="65">
        <f t="shared" si="16"/>
        <v>1040</v>
      </c>
    </row>
    <row r="83" spans="2:9" s="21" customFormat="1" ht="12.75" customHeight="1" x14ac:dyDescent="0.2">
      <c r="B83" s="28" t="s">
        <v>36</v>
      </c>
      <c r="C83" s="13" t="s">
        <v>35</v>
      </c>
      <c r="D83" s="5">
        <v>120</v>
      </c>
      <c r="E83" s="20">
        <v>290</v>
      </c>
      <c r="F83" s="20">
        <f t="shared" si="14"/>
        <v>203</v>
      </c>
      <c r="G83" s="59"/>
      <c r="H83" s="39">
        <f t="shared" si="15"/>
        <v>0</v>
      </c>
      <c r="I83" s="65">
        <f t="shared" si="16"/>
        <v>1570.8333333333333</v>
      </c>
    </row>
    <row r="84" spans="2:9" s="21" customFormat="1" ht="12.75" customHeight="1" x14ac:dyDescent="0.2">
      <c r="B84" s="28" t="s">
        <v>58</v>
      </c>
      <c r="C84" s="13" t="s">
        <v>35</v>
      </c>
      <c r="D84" s="5">
        <v>120</v>
      </c>
      <c r="E84" s="20">
        <v>260</v>
      </c>
      <c r="F84" s="20">
        <f t="shared" si="14"/>
        <v>182</v>
      </c>
      <c r="G84" s="59"/>
      <c r="H84" s="39">
        <f t="shared" si="15"/>
        <v>0</v>
      </c>
      <c r="I84" s="65">
        <f t="shared" si="16"/>
        <v>1408.3333333333333</v>
      </c>
    </row>
    <row r="85" spans="2:9" s="21" customFormat="1" ht="12.75" customHeight="1" x14ac:dyDescent="0.2">
      <c r="B85" s="28" t="s">
        <v>75</v>
      </c>
      <c r="C85" s="13" t="s">
        <v>35</v>
      </c>
      <c r="D85" s="5">
        <v>130</v>
      </c>
      <c r="E85" s="20">
        <v>170</v>
      </c>
      <c r="F85" s="20">
        <f t="shared" si="14"/>
        <v>118.99999999999999</v>
      </c>
      <c r="G85" s="59"/>
      <c r="H85" s="39">
        <f t="shared" si="15"/>
        <v>0</v>
      </c>
      <c r="I85" s="65">
        <f t="shared" si="16"/>
        <v>850</v>
      </c>
    </row>
    <row r="86" spans="2:9" s="21" customFormat="1" ht="12.75" hidden="1" customHeight="1" x14ac:dyDescent="0.2">
      <c r="B86" s="28" t="s">
        <v>37</v>
      </c>
      <c r="C86" s="13" t="s">
        <v>35</v>
      </c>
      <c r="D86" s="5">
        <v>110</v>
      </c>
      <c r="E86" s="20">
        <v>300</v>
      </c>
      <c r="F86" s="20">
        <f t="shared" si="14"/>
        <v>210</v>
      </c>
      <c r="G86" s="59"/>
      <c r="H86" s="39">
        <f t="shared" si="15"/>
        <v>0</v>
      </c>
      <c r="I86" s="65">
        <f t="shared" si="16"/>
        <v>1772.7272727272725</v>
      </c>
    </row>
    <row r="87" spans="2:9" s="21" customFormat="1" ht="12.75" hidden="1" customHeight="1" x14ac:dyDescent="0.2">
      <c r="B87" s="28" t="s">
        <v>38</v>
      </c>
      <c r="C87" s="13" t="s">
        <v>35</v>
      </c>
      <c r="D87" s="3">
        <v>110</v>
      </c>
      <c r="E87" s="20">
        <v>300</v>
      </c>
      <c r="F87" s="20">
        <f t="shared" si="14"/>
        <v>210</v>
      </c>
      <c r="G87" s="59"/>
      <c r="H87" s="39">
        <f t="shared" si="15"/>
        <v>0</v>
      </c>
      <c r="I87" s="65">
        <f t="shared" si="16"/>
        <v>1772.7272727272725</v>
      </c>
    </row>
    <row r="88" spans="2:9" s="21" customFormat="1" ht="12.75" hidden="1" customHeight="1" x14ac:dyDescent="0.2">
      <c r="B88" s="28" t="s">
        <v>39</v>
      </c>
      <c r="C88" s="13" t="s">
        <v>35</v>
      </c>
      <c r="D88" s="3">
        <v>100</v>
      </c>
      <c r="E88" s="20">
        <v>280</v>
      </c>
      <c r="F88" s="20">
        <f t="shared" si="14"/>
        <v>196</v>
      </c>
      <c r="G88" s="59"/>
      <c r="H88" s="39">
        <f t="shared" si="15"/>
        <v>0</v>
      </c>
      <c r="I88" s="65">
        <f t="shared" si="16"/>
        <v>1820</v>
      </c>
    </row>
    <row r="89" spans="2:9" s="21" customFormat="1" ht="12.75" hidden="1" customHeight="1" x14ac:dyDescent="0.2">
      <c r="B89" s="28" t="s">
        <v>40</v>
      </c>
      <c r="C89" s="13" t="s">
        <v>35</v>
      </c>
      <c r="D89" s="3">
        <v>120</v>
      </c>
      <c r="E89" s="20">
        <v>300</v>
      </c>
      <c r="F89" s="20">
        <f t="shared" si="14"/>
        <v>210</v>
      </c>
      <c r="G89" s="59"/>
      <c r="H89" s="39">
        <f t="shared" si="15"/>
        <v>0</v>
      </c>
      <c r="I89" s="65">
        <f t="shared" si="16"/>
        <v>1625</v>
      </c>
    </row>
    <row r="90" spans="2:9" s="21" customFormat="1" ht="12.75" hidden="1" customHeight="1" x14ac:dyDescent="0.2">
      <c r="B90" s="28" t="s">
        <v>41</v>
      </c>
      <c r="C90" s="13" t="s">
        <v>35</v>
      </c>
      <c r="D90" s="3">
        <v>120</v>
      </c>
      <c r="E90" s="20">
        <v>300</v>
      </c>
      <c r="F90" s="20">
        <f t="shared" si="14"/>
        <v>210</v>
      </c>
      <c r="G90" s="59"/>
      <c r="H90" s="39">
        <f t="shared" si="15"/>
        <v>0</v>
      </c>
      <c r="I90" s="65">
        <f t="shared" si="16"/>
        <v>1625</v>
      </c>
    </row>
    <row r="91" spans="2:9" s="21" customFormat="1" ht="12.75" customHeight="1" x14ac:dyDescent="0.2">
      <c r="B91" s="28" t="s">
        <v>78</v>
      </c>
      <c r="C91" s="13" t="s">
        <v>35</v>
      </c>
      <c r="D91" s="3">
        <v>100</v>
      </c>
      <c r="E91" s="20">
        <v>210</v>
      </c>
      <c r="F91" s="20">
        <f t="shared" si="14"/>
        <v>147</v>
      </c>
      <c r="G91" s="59"/>
      <c r="H91" s="39">
        <f t="shared" si="15"/>
        <v>0</v>
      </c>
      <c r="I91" s="65">
        <f t="shared" si="16"/>
        <v>1365</v>
      </c>
    </row>
    <row r="92" spans="2:9" s="21" customFormat="1" ht="12.75" customHeight="1" x14ac:dyDescent="0.2">
      <c r="B92" s="28" t="s">
        <v>76</v>
      </c>
      <c r="C92" s="13" t="s">
        <v>35</v>
      </c>
      <c r="D92" s="3">
        <v>100</v>
      </c>
      <c r="E92" s="20">
        <v>210</v>
      </c>
      <c r="F92" s="20">
        <f t="shared" si="14"/>
        <v>147</v>
      </c>
      <c r="G92" s="59"/>
      <c r="H92" s="39">
        <f t="shared" si="15"/>
        <v>0</v>
      </c>
      <c r="I92" s="65">
        <f t="shared" si="16"/>
        <v>1365</v>
      </c>
    </row>
    <row r="93" spans="2:9" s="21" customFormat="1" ht="12.75" customHeight="1" x14ac:dyDescent="0.2">
      <c r="B93" s="28" t="s">
        <v>79</v>
      </c>
      <c r="C93" s="13" t="s">
        <v>8</v>
      </c>
      <c r="D93" s="3">
        <v>130</v>
      </c>
      <c r="E93" s="20">
        <v>295</v>
      </c>
      <c r="F93" s="20">
        <f t="shared" si="14"/>
        <v>206.5</v>
      </c>
      <c r="G93" s="59"/>
      <c r="H93" s="39">
        <f t="shared" si="15"/>
        <v>0</v>
      </c>
      <c r="I93" s="65">
        <f t="shared" si="16"/>
        <v>1475</v>
      </c>
    </row>
    <row r="94" spans="2:9" s="21" customFormat="1" ht="12.75" customHeight="1" x14ac:dyDescent="0.2">
      <c r="B94" s="28" t="s">
        <v>77</v>
      </c>
      <c r="C94" s="13" t="s">
        <v>35</v>
      </c>
      <c r="D94" s="3">
        <v>100</v>
      </c>
      <c r="E94" s="20">
        <v>210</v>
      </c>
      <c r="F94" s="20">
        <f t="shared" si="14"/>
        <v>147</v>
      </c>
      <c r="G94" s="59"/>
      <c r="H94" s="39">
        <f t="shared" si="15"/>
        <v>0</v>
      </c>
      <c r="I94" s="65">
        <f t="shared" si="16"/>
        <v>1365</v>
      </c>
    </row>
    <row r="95" spans="2:9" s="21" customFormat="1" ht="17.25" customHeight="1" x14ac:dyDescent="0.2">
      <c r="B95" s="30" t="s">
        <v>42</v>
      </c>
      <c r="C95" s="15"/>
      <c r="D95" s="3"/>
      <c r="E95" s="20"/>
      <c r="F95" s="37"/>
      <c r="G95" s="62"/>
      <c r="H95" s="39"/>
      <c r="I95" s="65"/>
    </row>
    <row r="96" spans="2:9" s="21" customFormat="1" ht="14.25" customHeight="1" x14ac:dyDescent="0.2">
      <c r="B96" s="5" t="s">
        <v>60</v>
      </c>
      <c r="C96" s="13" t="s">
        <v>43</v>
      </c>
      <c r="D96" s="3">
        <v>180</v>
      </c>
      <c r="E96" s="20">
        <v>145</v>
      </c>
      <c r="F96" s="20">
        <f t="shared" ref="F96:F98" si="17">E96*0.7</f>
        <v>101.5</v>
      </c>
      <c r="G96" s="59"/>
      <c r="H96" s="39">
        <f t="shared" ref="H96:H104" si="18">F96*G96</f>
        <v>0</v>
      </c>
      <c r="I96" s="65">
        <f>E96/D96*1000*0.7</f>
        <v>563.8888888888888</v>
      </c>
    </row>
    <row r="97" spans="2:9" s="21" customFormat="1" ht="14.25" customHeight="1" x14ac:dyDescent="0.2">
      <c r="B97" s="5" t="s">
        <v>59</v>
      </c>
      <c r="C97" s="13" t="s">
        <v>43</v>
      </c>
      <c r="D97" s="3">
        <v>130</v>
      </c>
      <c r="E97" s="20">
        <v>115</v>
      </c>
      <c r="F97" s="20">
        <f t="shared" si="17"/>
        <v>80.5</v>
      </c>
      <c r="G97" s="59"/>
      <c r="H97" s="39">
        <f t="shared" si="18"/>
        <v>0</v>
      </c>
      <c r="I97" s="65">
        <f>E97/D97*1000*0.7</f>
        <v>619.23076923076917</v>
      </c>
    </row>
    <row r="98" spans="2:9" s="21" customFormat="1" ht="14.25" customHeight="1" x14ac:dyDescent="0.2">
      <c r="B98" s="31" t="s">
        <v>44</v>
      </c>
      <c r="C98" s="13" t="s">
        <v>45</v>
      </c>
      <c r="D98" s="3">
        <v>200</v>
      </c>
      <c r="E98" s="20">
        <v>195</v>
      </c>
      <c r="F98" s="20">
        <f t="shared" si="17"/>
        <v>136.5</v>
      </c>
      <c r="G98" s="59"/>
      <c r="H98" s="39">
        <f t="shared" si="18"/>
        <v>0</v>
      </c>
      <c r="I98" s="65">
        <f>E98/D98*1000*0.7</f>
        <v>682.5</v>
      </c>
    </row>
    <row r="99" spans="2:9" s="21" customFormat="1" ht="14.25" hidden="1" customHeight="1" x14ac:dyDescent="0.2">
      <c r="B99" s="31" t="s">
        <v>46</v>
      </c>
      <c r="C99" s="13" t="s">
        <v>43</v>
      </c>
      <c r="D99" s="3">
        <v>50</v>
      </c>
      <c r="E99" s="20"/>
      <c r="F99" s="20"/>
      <c r="G99" s="59"/>
      <c r="H99" s="39">
        <f t="shared" si="18"/>
        <v>0</v>
      </c>
      <c r="I99" s="65">
        <f t="shared" si="16"/>
        <v>0</v>
      </c>
    </row>
    <row r="100" spans="2:9" s="21" customFormat="1" x14ac:dyDescent="0.2">
      <c r="B100" s="31" t="s">
        <v>47</v>
      </c>
      <c r="C100" s="13" t="s">
        <v>43</v>
      </c>
      <c r="D100" s="3">
        <v>100</v>
      </c>
      <c r="E100" s="20">
        <v>180</v>
      </c>
      <c r="F100" s="20">
        <f>E100*0.7</f>
        <v>125.99999999999999</v>
      </c>
      <c r="G100" s="59"/>
      <c r="H100" s="39">
        <f t="shared" si="18"/>
        <v>0</v>
      </c>
      <c r="I100" s="65">
        <f t="shared" si="16"/>
        <v>1170</v>
      </c>
    </row>
    <row r="101" spans="2:9" s="21" customFormat="1" x14ac:dyDescent="0.2">
      <c r="B101" s="31" t="s">
        <v>95</v>
      </c>
      <c r="C101" s="13" t="s">
        <v>43</v>
      </c>
      <c r="D101" s="3">
        <v>100</v>
      </c>
      <c r="E101" s="20">
        <v>160</v>
      </c>
      <c r="F101" s="20">
        <f>E101*0.7</f>
        <v>112</v>
      </c>
      <c r="G101" s="59"/>
      <c r="H101" s="39">
        <f t="shared" si="18"/>
        <v>0</v>
      </c>
      <c r="I101" s="65">
        <f t="shared" si="16"/>
        <v>1040</v>
      </c>
    </row>
    <row r="102" spans="2:9" s="21" customFormat="1" ht="17.25" customHeight="1" x14ac:dyDescent="0.2">
      <c r="B102" s="45" t="s">
        <v>48</v>
      </c>
      <c r="C102" s="46"/>
      <c r="D102" s="47"/>
      <c r="E102" s="48"/>
      <c r="F102" s="49"/>
      <c r="G102" s="62"/>
      <c r="H102" s="51"/>
      <c r="I102" s="65"/>
    </row>
    <row r="103" spans="2:9" s="21" customFormat="1" x14ac:dyDescent="0.2">
      <c r="B103" s="5" t="s">
        <v>49</v>
      </c>
      <c r="C103" s="13" t="s">
        <v>43</v>
      </c>
      <c r="D103" s="3">
        <v>250</v>
      </c>
      <c r="E103" s="20">
        <v>290</v>
      </c>
      <c r="F103" s="20">
        <f>E103*0.7</f>
        <v>203</v>
      </c>
      <c r="G103" s="59"/>
      <c r="H103" s="39">
        <f t="shared" si="18"/>
        <v>0</v>
      </c>
      <c r="I103" s="65">
        <f t="shared" si="16"/>
        <v>754</v>
      </c>
    </row>
    <row r="104" spans="2:9" s="21" customFormat="1" x14ac:dyDescent="0.2">
      <c r="B104" s="5" t="s">
        <v>50</v>
      </c>
      <c r="C104" s="13" t="s">
        <v>43</v>
      </c>
      <c r="D104" s="3">
        <v>40</v>
      </c>
      <c r="E104" s="20">
        <v>95</v>
      </c>
      <c r="F104" s="20">
        <f>E104*0.7</f>
        <v>66.5</v>
      </c>
      <c r="G104" s="59"/>
      <c r="H104" s="39">
        <f t="shared" si="18"/>
        <v>0</v>
      </c>
      <c r="I104" s="65">
        <f t="shared" si="16"/>
        <v>1543.75</v>
      </c>
    </row>
    <row r="105" spans="2:9" s="21" customFormat="1" x14ac:dyDescent="0.2">
      <c r="B105" s="5"/>
      <c r="C105" s="13"/>
      <c r="D105" s="3"/>
      <c r="E105" s="20"/>
      <c r="F105" s="20"/>
      <c r="G105" s="61"/>
      <c r="H105" s="39"/>
      <c r="I105" s="65"/>
    </row>
    <row r="106" spans="2:9" s="21" customFormat="1" x14ac:dyDescent="0.2">
      <c r="B106" s="32" t="s">
        <v>51</v>
      </c>
      <c r="C106" s="13"/>
      <c r="D106" s="3"/>
      <c r="E106" s="20"/>
      <c r="F106" s="37"/>
      <c r="G106" s="62"/>
      <c r="H106" s="39"/>
      <c r="I106" s="65"/>
    </row>
    <row r="107" spans="2:9" s="21" customFormat="1" x14ac:dyDescent="0.2">
      <c r="B107" s="57" t="s">
        <v>52</v>
      </c>
      <c r="C107" s="13" t="s">
        <v>43</v>
      </c>
      <c r="D107" s="3">
        <v>50</v>
      </c>
      <c r="E107" s="20">
        <v>240</v>
      </c>
      <c r="F107" s="20">
        <f>E107*0.7</f>
        <v>168</v>
      </c>
      <c r="G107" s="59"/>
      <c r="H107" s="39">
        <f t="shared" ref="H107:H110" si="19">F107*G107</f>
        <v>0</v>
      </c>
      <c r="I107" s="65">
        <f t="shared" ref="I107:I110" si="20">E107/D107*1000*0.65</f>
        <v>3120</v>
      </c>
    </row>
    <row r="108" spans="2:9" s="21" customFormat="1" x14ac:dyDescent="0.2">
      <c r="B108" s="57" t="s">
        <v>53</v>
      </c>
      <c r="C108" s="13" t="s">
        <v>5</v>
      </c>
      <c r="D108" s="3">
        <v>50</v>
      </c>
      <c r="E108" s="20">
        <v>310</v>
      </c>
      <c r="F108" s="20">
        <f>E108*0.7</f>
        <v>217</v>
      </c>
      <c r="G108" s="59"/>
      <c r="H108" s="39">
        <f t="shared" si="19"/>
        <v>0</v>
      </c>
      <c r="I108" s="65">
        <f t="shared" si="20"/>
        <v>4030</v>
      </c>
    </row>
    <row r="109" spans="2:9" s="21" customFormat="1" x14ac:dyDescent="0.2">
      <c r="B109" s="57" t="s">
        <v>54</v>
      </c>
      <c r="C109" s="13" t="s">
        <v>5</v>
      </c>
      <c r="D109" s="3">
        <v>50</v>
      </c>
      <c r="E109" s="20">
        <v>350</v>
      </c>
      <c r="F109" s="20">
        <f>E109*0.7</f>
        <v>244.99999999999997</v>
      </c>
      <c r="G109" s="59"/>
      <c r="H109" s="39">
        <f t="shared" si="19"/>
        <v>0</v>
      </c>
      <c r="I109" s="65">
        <f t="shared" si="20"/>
        <v>4550</v>
      </c>
    </row>
    <row r="110" spans="2:9" s="21" customFormat="1" x14ac:dyDescent="0.2">
      <c r="B110" s="57" t="s">
        <v>55</v>
      </c>
      <c r="C110" s="13" t="s">
        <v>5</v>
      </c>
      <c r="D110" s="3">
        <v>50</v>
      </c>
      <c r="E110" s="20">
        <v>290</v>
      </c>
      <c r="F110" s="20">
        <f>E110*0.7</f>
        <v>203</v>
      </c>
      <c r="G110" s="59"/>
      <c r="H110" s="39">
        <f t="shared" si="19"/>
        <v>0</v>
      </c>
      <c r="I110" s="65">
        <f t="shared" si="20"/>
        <v>3770</v>
      </c>
    </row>
    <row r="111" spans="2:9" s="21" customFormat="1" x14ac:dyDescent="0.2">
      <c r="B111" s="50"/>
      <c r="C111" s="19"/>
      <c r="D111" s="9"/>
      <c r="E111" s="43"/>
      <c r="F111" s="43"/>
      <c r="G111" s="61"/>
      <c r="H111" s="52"/>
      <c r="I111" s="65"/>
    </row>
    <row r="112" spans="2:9" ht="13.5" thickBot="1" x14ac:dyDescent="0.25">
      <c r="B112" s="7"/>
      <c r="C112" s="17"/>
      <c r="D112" s="6"/>
      <c r="E112" s="6"/>
      <c r="F112" s="4"/>
      <c r="G112" s="4"/>
    </row>
    <row r="113" spans="2:8" ht="16.5" thickBot="1" x14ac:dyDescent="0.25">
      <c r="B113" s="7" t="s">
        <v>56</v>
      </c>
      <c r="C113" s="17"/>
      <c r="D113" s="6"/>
      <c r="E113" s="6"/>
      <c r="F113" s="4"/>
      <c r="G113" s="54" t="s">
        <v>99</v>
      </c>
      <c r="H113" s="55">
        <f>SUM(H13:H32,H35:H40,H43:H46,H49:H66,H69:H72,H77:H94,H96:H101,H103:H104,H107:H110)</f>
        <v>0</v>
      </c>
    </row>
    <row r="114" spans="2:8" ht="12.75" customHeight="1" x14ac:dyDescent="0.2">
      <c r="B114" s="7"/>
    </row>
    <row r="115" spans="2:8" ht="12.75" customHeight="1" x14ac:dyDescent="0.2">
      <c r="B115" s="7" t="s">
        <v>57</v>
      </c>
    </row>
    <row r="116" spans="2:8" ht="12.75" customHeight="1" x14ac:dyDescent="0.2">
      <c r="B116" s="8"/>
    </row>
    <row r="117" spans="2:8" ht="12.75" customHeight="1" x14ac:dyDescent="0.2">
      <c r="B117" s="25" t="s">
        <v>65</v>
      </c>
    </row>
    <row r="118" spans="2:8" x14ac:dyDescent="0.2">
      <c r="B118" s="23" t="s">
        <v>120</v>
      </c>
      <c r="C118" s="24"/>
      <c r="D118" s="68"/>
      <c r="E118" s="68"/>
      <c r="F118" s="68"/>
    </row>
    <row r="119" spans="2:8" ht="12.75" customHeight="1" x14ac:dyDescent="0.2">
      <c r="B119" s="1"/>
    </row>
    <row r="120" spans="2:8" ht="12.75" customHeight="1" x14ac:dyDescent="0.2">
      <c r="B120" s="1"/>
    </row>
    <row r="121" spans="2:8" ht="12.75" customHeight="1" x14ac:dyDescent="0.2">
      <c r="B121" s="1"/>
    </row>
    <row r="134" spans="2:3" x14ac:dyDescent="0.2">
      <c r="B134" s="1"/>
      <c r="C134" s="16"/>
    </row>
    <row r="135" spans="2:3" x14ac:dyDescent="0.2">
      <c r="B135" s="1"/>
      <c r="C135" s="16"/>
    </row>
    <row r="136" spans="2:3" x14ac:dyDescent="0.2">
      <c r="B136" s="1"/>
      <c r="C136" s="16"/>
    </row>
    <row r="137" spans="2:3" x14ac:dyDescent="0.2">
      <c r="B137" s="1"/>
      <c r="C137" s="16"/>
    </row>
    <row r="138" spans="2:3" x14ac:dyDescent="0.2">
      <c r="B138" s="1"/>
      <c r="C138" s="16"/>
    </row>
    <row r="139" spans="2:3" x14ac:dyDescent="0.2">
      <c r="B139" s="1"/>
      <c r="C139" s="16"/>
    </row>
    <row r="140" spans="2:3" x14ac:dyDescent="0.2">
      <c r="B140" s="1"/>
      <c r="C140" s="16"/>
    </row>
    <row r="141" spans="2:3" x14ac:dyDescent="0.2">
      <c r="B141" s="1"/>
      <c r="C141" s="16"/>
    </row>
    <row r="142" spans="2:3" x14ac:dyDescent="0.2">
      <c r="B142" s="1"/>
      <c r="C142" s="16"/>
    </row>
    <row r="143" spans="2:3" x14ac:dyDescent="0.2">
      <c r="B143" s="1"/>
      <c r="C143" s="16"/>
    </row>
  </sheetData>
  <mergeCells count="8">
    <mergeCell ref="B34:F34"/>
    <mergeCell ref="H2:K2"/>
    <mergeCell ref="J4:K4"/>
    <mergeCell ref="J5:K5"/>
    <mergeCell ref="J6:K6"/>
    <mergeCell ref="J7:K7"/>
    <mergeCell ref="J24:K29"/>
    <mergeCell ref="J31:K31"/>
  </mergeCells>
  <phoneticPr fontId="5" type="noConversion"/>
  <printOptions horizontalCentered="1"/>
  <pageMargins left="0.25" right="0.25" top="0.75" bottom="0.75" header="0.3" footer="0.3"/>
  <pageSetup paperSize="9" scale="60" orientation="portrait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ТМ ЭКУШ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ДМИТРИЙ</cp:lastModifiedBy>
  <cp:revision/>
  <cp:lastPrinted>2017-10-12T07:33:17Z</cp:lastPrinted>
  <dcterms:created xsi:type="dcterms:W3CDTF">2012-02-27T10:04:25Z</dcterms:created>
  <dcterms:modified xsi:type="dcterms:W3CDTF">2018-02-28T09:36:53Z</dcterms:modified>
</cp:coreProperties>
</file>