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730" windowHeight="11760"/>
  </bookViews>
  <sheets>
    <sheet name="Зима 2017-18" sheetId="1" r:id="rId1"/>
  </sheets>
  <definedNames>
    <definedName name="_xlnm.Print_Area" localSheetId="0">'Зима 2017-18'!$A$1:$W$193</definedName>
  </definedNames>
  <calcPr calcId="145621" iterateDelta="1E-4"/>
</workbook>
</file>

<file path=xl/calcChain.xml><?xml version="1.0" encoding="utf-8"?>
<calcChain xmlns="http://schemas.openxmlformats.org/spreadsheetml/2006/main">
  <c r="N191" i="1" l="1"/>
  <c r="M191" i="1"/>
  <c r="L191" i="1"/>
  <c r="K191" i="1"/>
  <c r="J191" i="1"/>
  <c r="I191" i="1"/>
  <c r="U184" i="1"/>
  <c r="T184" i="1"/>
  <c r="S184" i="1"/>
  <c r="R184" i="1"/>
  <c r="Q184" i="1"/>
  <c r="P184" i="1"/>
  <c r="O184" i="1"/>
  <c r="U178" i="1"/>
  <c r="T178" i="1"/>
  <c r="S178" i="1"/>
  <c r="R178" i="1"/>
  <c r="Q178" i="1"/>
  <c r="P178" i="1"/>
  <c r="O178" i="1"/>
  <c r="N171" i="1"/>
  <c r="M171" i="1"/>
  <c r="L171" i="1"/>
  <c r="K171" i="1"/>
  <c r="J171" i="1"/>
  <c r="I171" i="1"/>
  <c r="N165" i="1"/>
  <c r="M165" i="1"/>
  <c r="L165" i="1"/>
  <c r="K165" i="1"/>
  <c r="J165" i="1"/>
  <c r="I165" i="1"/>
  <c r="V171" i="1" l="1"/>
  <c r="W171" i="1" s="1"/>
  <c r="V165" i="1"/>
  <c r="W165" i="1" s="1"/>
  <c r="V178" i="1"/>
  <c r="W178" i="1" s="1"/>
  <c r="V191" i="1"/>
  <c r="W191" i="1" s="1"/>
  <c r="V184" i="1"/>
  <c r="W184" i="1" s="1"/>
  <c r="N60" i="1"/>
  <c r="O60" i="1"/>
  <c r="P60" i="1"/>
  <c r="M60" i="1"/>
  <c r="P78" i="1" l="1"/>
  <c r="O78" i="1"/>
  <c r="N78" i="1"/>
  <c r="M78" i="1"/>
  <c r="L78" i="1"/>
  <c r="P67" i="1" l="1"/>
  <c r="O67" i="1"/>
  <c r="N67" i="1"/>
  <c r="M67" i="1"/>
  <c r="L67" i="1"/>
  <c r="T155" i="1" l="1"/>
  <c r="S155" i="1"/>
  <c r="R155" i="1"/>
  <c r="Q155" i="1"/>
  <c r="P155" i="1"/>
  <c r="U149" i="1"/>
  <c r="T149" i="1"/>
  <c r="S149" i="1"/>
  <c r="R149" i="1"/>
  <c r="Q149" i="1"/>
  <c r="P133" i="1"/>
  <c r="O133" i="1"/>
  <c r="N133" i="1"/>
  <c r="M133" i="1"/>
  <c r="L127" i="1"/>
  <c r="K127" i="1"/>
  <c r="J127" i="1"/>
  <c r="I127" i="1"/>
  <c r="L121" i="1"/>
  <c r="K121" i="1"/>
  <c r="J121" i="1"/>
  <c r="I121" i="1"/>
  <c r="U142" i="1"/>
  <c r="T142" i="1"/>
  <c r="S142" i="1"/>
  <c r="R142" i="1"/>
  <c r="Q142" i="1"/>
  <c r="U84" i="1" l="1"/>
  <c r="T84" i="1"/>
  <c r="S84" i="1"/>
  <c r="R84" i="1"/>
  <c r="Q84" i="1"/>
  <c r="L115" i="1" l="1"/>
  <c r="K115" i="1"/>
  <c r="J115" i="1"/>
  <c r="I115" i="1"/>
  <c r="V155" i="1" l="1"/>
  <c r="W155" i="1" s="1"/>
  <c r="V133" i="1"/>
  <c r="W133" i="1" s="1"/>
  <c r="V149" i="1"/>
  <c r="W149" i="1" s="1"/>
  <c r="V121" i="1"/>
  <c r="W121" i="1" s="1"/>
  <c r="V127" i="1"/>
  <c r="W127" i="1" s="1"/>
  <c r="V142" i="1"/>
  <c r="W142" i="1" s="1"/>
  <c r="V115" i="1"/>
  <c r="W115" i="1" s="1"/>
  <c r="U108" i="1"/>
  <c r="T108" i="1"/>
  <c r="S108" i="1"/>
  <c r="R108" i="1"/>
  <c r="Q108" i="1"/>
  <c r="U102" i="1"/>
  <c r="T102" i="1"/>
  <c r="S102" i="1"/>
  <c r="R102" i="1"/>
  <c r="Q102" i="1"/>
  <c r="P96" i="1"/>
  <c r="U96" i="1"/>
  <c r="T96" i="1"/>
  <c r="S96" i="1"/>
  <c r="R96" i="1"/>
  <c r="Q96" i="1"/>
  <c r="U90" i="1"/>
  <c r="T90" i="1"/>
  <c r="S90" i="1"/>
  <c r="R90" i="1"/>
  <c r="Q90" i="1"/>
  <c r="P54" i="1"/>
  <c r="L42" i="1"/>
  <c r="K42" i="1"/>
  <c r="J42" i="1"/>
  <c r="I42" i="1"/>
  <c r="P30" i="1"/>
  <c r="O30" i="1"/>
  <c r="N30" i="1"/>
  <c r="K24" i="1"/>
  <c r="H18" i="1"/>
  <c r="P36" i="1"/>
  <c r="O36" i="1"/>
  <c r="N36" i="1"/>
  <c r="M24" i="1"/>
  <c r="L24" i="1"/>
  <c r="J18" i="1"/>
  <c r="I18" i="1"/>
  <c r="V36" i="1" l="1"/>
  <c r="V108" i="1"/>
  <c r="W108" i="1" s="1"/>
  <c r="V96" i="1"/>
  <c r="W96" i="1" s="1"/>
  <c r="V18" i="1"/>
  <c r="V102" i="1"/>
  <c r="W102" i="1" s="1"/>
  <c r="V24" i="1"/>
  <c r="V42" i="1"/>
  <c r="V30" i="1"/>
  <c r="V60" i="1"/>
  <c r="W60" i="1" s="1"/>
  <c r="V67" i="1"/>
  <c r="V78" i="1"/>
  <c r="W78" i="1" s="1"/>
  <c r="V84" i="1"/>
  <c r="V90" i="1"/>
  <c r="W90" i="1" s="1"/>
  <c r="O54" i="1" l="1"/>
  <c r="N54" i="1"/>
  <c r="M54" i="1"/>
  <c r="L48" i="1"/>
  <c r="K48" i="1"/>
  <c r="J48" i="1"/>
  <c r="I48" i="1"/>
  <c r="V48" i="1" l="1"/>
  <c r="V54" i="1"/>
  <c r="W54" i="1" s="1"/>
  <c r="W30" i="1"/>
  <c r="W84" i="1"/>
  <c r="W67" i="1"/>
  <c r="W42" i="1"/>
  <c r="W24" i="1"/>
  <c r="V193" i="1" l="1"/>
  <c r="W48" i="1"/>
  <c r="W36" i="1"/>
  <c r="W18" i="1"/>
  <c r="W193" i="1" l="1"/>
</calcChain>
</file>

<file path=xl/sharedStrings.xml><?xml version="1.0" encoding="utf-8"?>
<sst xmlns="http://schemas.openxmlformats.org/spreadsheetml/2006/main" count="245" uniqueCount="164">
  <si>
    <r>
      <t xml:space="preserve">Адрес: </t>
    </r>
    <r>
      <rPr>
        <b/>
        <sz val="14"/>
        <rFont val="Calibri"/>
        <family val="2"/>
        <charset val="204"/>
        <scheme val="minor"/>
      </rPr>
      <t>г. Тула, ул. Макаренко, д.13, корп.5</t>
    </r>
  </si>
  <si>
    <t>Клиент:</t>
  </si>
  <si>
    <r>
      <t xml:space="preserve">Телефон: </t>
    </r>
    <r>
      <rPr>
        <b/>
        <sz val="14"/>
        <rFont val="Calibri"/>
        <family val="2"/>
        <charset val="204"/>
        <scheme val="minor"/>
      </rPr>
      <t>8 (4872) 77-73-49</t>
    </r>
  </si>
  <si>
    <t>Адрес:</t>
  </si>
  <si>
    <r>
      <rPr>
        <sz val="14"/>
        <rFont val="Calibri"/>
        <family val="2"/>
        <charset val="204"/>
        <scheme val="minor"/>
      </rPr>
      <t xml:space="preserve">Контактный телефон: </t>
    </r>
    <r>
      <rPr>
        <b/>
        <sz val="14"/>
        <rFont val="Calibri"/>
        <family val="2"/>
        <charset val="204"/>
        <scheme val="minor"/>
      </rPr>
      <t>8-910-157-48-07,</t>
    </r>
    <r>
      <rPr>
        <sz val="14"/>
        <rFont val="Calibri"/>
        <family val="2"/>
        <charset val="204"/>
        <scheme val="minor"/>
      </rPr>
      <t xml:space="preserve"> </t>
    </r>
    <r>
      <rPr>
        <b/>
        <sz val="14"/>
        <rFont val="Calibri"/>
        <family val="2"/>
        <charset val="204"/>
        <scheme val="minor"/>
      </rPr>
      <t>8-903-697-29-93</t>
    </r>
  </si>
  <si>
    <t>Транспортная компания:</t>
  </si>
  <si>
    <r>
      <rPr>
        <sz val="14"/>
        <rFont val="Calibri"/>
        <family val="2"/>
        <charset val="204"/>
        <scheme val="minor"/>
      </rPr>
      <t>e-mail:</t>
    </r>
    <r>
      <rPr>
        <b/>
        <sz val="14"/>
        <rFont val="Calibri"/>
        <family val="2"/>
        <charset val="204"/>
        <scheme val="minor"/>
      </rPr>
      <t xml:space="preserve">  goodvin-deti@mail.ru</t>
    </r>
  </si>
  <si>
    <t>www.goodvin-deti.ru</t>
  </si>
  <si>
    <t>Контактное лицо, телефон:</t>
  </si>
  <si>
    <t>Внимание! Изменять можно только ячейки, выделенные серым цветом! Пожалуйста, заполните контактную информацию.</t>
  </si>
  <si>
    <t>Наименование модели</t>
  </si>
  <si>
    <t>Фото</t>
  </si>
  <si>
    <t>Базовая цена</t>
  </si>
  <si>
    <t>Цвет</t>
  </si>
  <si>
    <t>Размеры</t>
  </si>
  <si>
    <t>Общее
кол-во</t>
  </si>
  <si>
    <t>Сумма</t>
  </si>
  <si>
    <t>розовый</t>
  </si>
  <si>
    <t>Кол-во рядов:</t>
  </si>
  <si>
    <t>Товар продается полными рядами. Количество изделий каждого размера должно быть одинаковым!</t>
  </si>
  <si>
    <t>салатовый принт</t>
  </si>
  <si>
    <t>Итого:</t>
  </si>
  <si>
    <t>красный принт</t>
  </si>
  <si>
    <t>голубой принт</t>
  </si>
  <si>
    <t>GooDvinKids - детская одежда с любовью, теплом и заботой!</t>
  </si>
  <si>
    <t>Зима 2017-18</t>
  </si>
  <si>
    <r>
      <t xml:space="preserve">Комбинезон зимний </t>
    </r>
    <r>
      <rPr>
        <b/>
        <sz val="12"/>
        <rFont val="Calibri"/>
        <family val="2"/>
        <charset val="204"/>
        <scheme val="minor"/>
      </rPr>
      <t>"Диско"
КМ33017-18</t>
    </r>
  </si>
  <si>
    <t>Размеры: 80-48, 86-48, 92-52</t>
  </si>
  <si>
    <r>
      <t>верх: Membrane 3000/3000
подкладка: флис
утеплитель: хетта 300 г/м</t>
    </r>
    <r>
      <rPr>
        <vertAlign val="superscript"/>
        <sz val="9"/>
        <rFont val="Calibri"/>
        <family val="2"/>
        <charset val="204"/>
        <scheme val="minor"/>
      </rPr>
      <t xml:space="preserve">2 </t>
    </r>
    <r>
      <rPr>
        <sz val="9"/>
        <rFont val="Calibri"/>
        <family val="2"/>
        <charset val="204"/>
        <scheme val="minor"/>
      </rPr>
      <t xml:space="preserve">
коллекция: 2017-18</t>
    </r>
  </si>
  <si>
    <r>
      <t xml:space="preserve">Комбинезон зимний </t>
    </r>
    <r>
      <rPr>
        <b/>
        <sz val="12"/>
        <rFont val="Calibri"/>
        <family val="2"/>
        <charset val="204"/>
        <scheme val="minor"/>
      </rPr>
      <t>"Айс"
КМ33017-19</t>
    </r>
  </si>
  <si>
    <t>Размеры: 98-52, 104-56, 110-56</t>
  </si>
  <si>
    <r>
      <t>верх: Membrane 3000/3000
подкладка: флис, п/э
утеплитель: хетта 300 г/м</t>
    </r>
    <r>
      <rPr>
        <vertAlign val="superscript"/>
        <sz val="9"/>
        <rFont val="Calibri"/>
        <family val="2"/>
        <charset val="204"/>
        <scheme val="minor"/>
      </rPr>
      <t xml:space="preserve">2 </t>
    </r>
    <r>
      <rPr>
        <sz val="9"/>
        <rFont val="Calibri"/>
        <family val="2"/>
        <charset val="204"/>
        <scheme val="minor"/>
      </rPr>
      <t xml:space="preserve">
коллекция: 2017-18</t>
    </r>
  </si>
  <si>
    <r>
      <t xml:space="preserve">Комбинезон зимний для мальчика </t>
    </r>
    <r>
      <rPr>
        <b/>
        <sz val="12"/>
        <rFont val="Calibri"/>
        <family val="2"/>
        <charset val="204"/>
        <scheme val="minor"/>
      </rPr>
      <t>"Люк"
КМ13017-20</t>
    </r>
  </si>
  <si>
    <t>Размеры: 116-60,  122-60, 128-64</t>
  </si>
  <si>
    <r>
      <t xml:space="preserve">Комбинезон зимний для девочки </t>
    </r>
    <r>
      <rPr>
        <b/>
        <sz val="12"/>
        <rFont val="Calibri"/>
        <family val="2"/>
        <charset val="204"/>
        <scheme val="minor"/>
      </rPr>
      <t>"Лея"
КМ23017-21</t>
    </r>
  </si>
  <si>
    <t>Размеры: 86-48, 92-52, 98-52, 104-56</t>
  </si>
  <si>
    <r>
      <t xml:space="preserve">Комплект зимний для мальчика </t>
    </r>
    <r>
      <rPr>
        <b/>
        <sz val="12"/>
        <rFont val="Calibri"/>
        <family val="2"/>
        <charset val="204"/>
        <scheme val="minor"/>
      </rPr>
      <t>"Янис"
КТ13017-22</t>
    </r>
  </si>
  <si>
    <r>
      <t xml:space="preserve">Комплект зимний для девочки </t>
    </r>
    <r>
      <rPr>
        <b/>
        <sz val="12"/>
        <rFont val="Calibri"/>
        <family val="2"/>
        <charset val="204"/>
        <scheme val="minor"/>
      </rPr>
      <t>"Мира"
КТ23017-23</t>
    </r>
  </si>
  <si>
    <r>
      <t xml:space="preserve">Комплект зимний для мальчика </t>
    </r>
    <r>
      <rPr>
        <b/>
        <sz val="12"/>
        <rFont val="Calibri"/>
        <family val="2"/>
        <charset val="204"/>
        <scheme val="minor"/>
      </rPr>
      <t>"Рей"
КТ13017-24</t>
    </r>
  </si>
  <si>
    <t>Размеры: 110-56, 116-60, 122-60, 128-64</t>
  </si>
  <si>
    <r>
      <t xml:space="preserve">Комплект зимний для девочки </t>
    </r>
    <r>
      <rPr>
        <b/>
        <sz val="12"/>
        <rFont val="Calibri"/>
        <family val="2"/>
        <charset val="204"/>
        <scheme val="minor"/>
      </rPr>
      <t>"Вега"
КТ23017-25</t>
    </r>
  </si>
  <si>
    <r>
      <t xml:space="preserve">Полукомбинезон для мальчика </t>
    </r>
    <r>
      <rPr>
        <b/>
        <sz val="12"/>
        <rFont val="Calibri"/>
        <family val="2"/>
        <charset val="204"/>
        <scheme val="minor"/>
      </rPr>
      <t>"Ким"
ПК12017-26</t>
    </r>
  </si>
  <si>
    <t>Размеры: 104-56, 110-56, 116-60, 122-60, 128-64</t>
  </si>
  <si>
    <r>
      <t>верх: Джордан
подкладка: п/э
утеплитель: хетта 200 г/м</t>
    </r>
    <r>
      <rPr>
        <vertAlign val="superscript"/>
        <sz val="9"/>
        <rFont val="Calibri"/>
        <family val="2"/>
        <charset val="204"/>
        <scheme val="minor"/>
      </rPr>
      <t xml:space="preserve">2 </t>
    </r>
    <r>
      <rPr>
        <sz val="9"/>
        <rFont val="Calibri"/>
        <family val="2"/>
        <charset val="204"/>
        <scheme val="minor"/>
      </rPr>
      <t xml:space="preserve">
коллекция: 2017-18</t>
    </r>
  </si>
  <si>
    <r>
      <t xml:space="preserve">Полукомбинезон для девочки </t>
    </r>
    <r>
      <rPr>
        <b/>
        <sz val="12"/>
        <rFont val="Calibri"/>
        <family val="2"/>
        <charset val="204"/>
        <scheme val="minor"/>
      </rPr>
      <t>"Кэт"
ПК22017-27</t>
    </r>
  </si>
  <si>
    <r>
      <t>Куртка для мальчика "</t>
    </r>
    <r>
      <rPr>
        <b/>
        <sz val="12"/>
        <rFont val="Calibri"/>
        <family val="2"/>
        <charset val="204"/>
        <scheme val="minor"/>
      </rPr>
      <t>Оскар"
К13017-28</t>
    </r>
  </si>
  <si>
    <r>
      <t>Брюки для мальчика "</t>
    </r>
    <r>
      <rPr>
        <b/>
        <sz val="12"/>
        <rFont val="Calibri"/>
        <family val="2"/>
        <charset val="204"/>
        <scheme val="minor"/>
      </rPr>
      <t>Оскар"
Б12017-29</t>
    </r>
  </si>
  <si>
    <r>
      <t>Куртка для девочки "</t>
    </r>
    <r>
      <rPr>
        <b/>
        <sz val="12"/>
        <rFont val="Calibri"/>
        <family val="2"/>
        <charset val="204"/>
        <scheme val="minor"/>
      </rPr>
      <t>Марго"
К23017-31</t>
    </r>
  </si>
  <si>
    <r>
      <t>Брюки для девочки "</t>
    </r>
    <r>
      <rPr>
        <b/>
        <sz val="12"/>
        <rFont val="Calibri"/>
        <family val="2"/>
        <charset val="204"/>
        <scheme val="minor"/>
      </rPr>
      <t>Марго"
Б22017-32</t>
    </r>
  </si>
  <si>
    <t>НОВИНКА!</t>
  </si>
  <si>
    <t>изумруд</t>
  </si>
  <si>
    <t>канарейка</t>
  </si>
  <si>
    <r>
      <t>верх: куртка - принц, ПК - мембрана 3000/3000
подкладка: куртка - флис, п/э - рукава, ПК - флис(шорты), п/э
утеплитель: сил. синтепон 350 г/м</t>
    </r>
    <r>
      <rPr>
        <vertAlign val="superscript"/>
        <sz val="9"/>
        <rFont val="Calibri"/>
        <family val="2"/>
        <charset val="204"/>
      </rPr>
      <t xml:space="preserve">2
</t>
    </r>
    <r>
      <rPr>
        <sz val="9"/>
        <rFont val="Calibri"/>
        <family val="2"/>
        <charset val="204"/>
      </rPr>
      <t xml:space="preserve">опушка: натуральный песец
коллекция: 2015/16
</t>
    </r>
  </si>
  <si>
    <r>
      <t>верх:куртка - файл, ПК - мембрана 3000/3000
подкладка: куртка - флис, п/э - рукава, ПК - флис(шорты), п/э
утеплитель: сил. синтепон 350 г/м</t>
    </r>
    <r>
      <rPr>
        <vertAlign val="superscript"/>
        <sz val="9"/>
        <rFont val="Calibri"/>
        <family val="2"/>
        <charset val="204"/>
      </rPr>
      <t>2</t>
    </r>
    <r>
      <rPr>
        <sz val="9"/>
        <rFont val="Calibri"/>
        <family val="2"/>
        <charset val="204"/>
      </rPr>
      <t xml:space="preserve"> 
коллекция: 2015/16
</t>
    </r>
  </si>
  <si>
    <t>голубой</t>
  </si>
  <si>
    <t xml:space="preserve">желтый   </t>
  </si>
  <si>
    <t>Размеры: 134-68, 140-72,
 146-76, 152-76, 158-80</t>
  </si>
  <si>
    <r>
      <t>верх: мембрана 3000/3000
подкладка: флис, п/э - рукава
утеплитель: экофайбер 300 г/м</t>
    </r>
    <r>
      <rPr>
        <vertAlign val="superscript"/>
        <sz val="9"/>
        <rFont val="Calibri"/>
        <family val="2"/>
        <charset val="204"/>
      </rPr>
      <t>2</t>
    </r>
    <r>
      <rPr>
        <sz val="9"/>
        <rFont val="Calibri"/>
        <family val="2"/>
        <charset val="204"/>
      </rPr>
      <t xml:space="preserve"> 
опушка: енот
коллекция: 2016/17</t>
    </r>
  </si>
  <si>
    <t>морская волна/черный</t>
  </si>
  <si>
    <t>гольф/черный</t>
  </si>
  <si>
    <t>коричневый/мед</t>
  </si>
  <si>
    <t>синий/мед</t>
  </si>
  <si>
    <r>
      <t xml:space="preserve">верх: мембрана 3000/3000
подкладка: куртка - флис, п/э - рукава, ПК - флис(шорты), п/э
утеплитель: куртка - экофайбер 300 г/м2 , ПК - экофайбер 200 г/м2
опушка: енот </t>
    </r>
    <r>
      <rPr>
        <sz val="9"/>
        <color indexed="8"/>
        <rFont val="Calibri"/>
        <family val="2"/>
        <charset val="204"/>
      </rPr>
      <t xml:space="preserve">коллекция: 2016/17 </t>
    </r>
  </si>
  <si>
    <r>
      <t>верх: мембрана 3000/3000
подкладка: куртка - флис, п/э - рукава, ПК -  п/э
утеплитель: куртка - экофайбер 300 г/м</t>
    </r>
    <r>
      <rPr>
        <vertAlign val="superscript"/>
        <sz val="9"/>
        <rFont val="Calibri"/>
        <family val="2"/>
        <charset val="204"/>
      </rPr>
      <t xml:space="preserve">2, </t>
    </r>
    <r>
      <rPr>
        <sz val="9"/>
        <rFont val="Calibri"/>
        <family val="2"/>
        <charset val="204"/>
      </rPr>
      <t>ПК - 200 гр/м</t>
    </r>
    <r>
      <rPr>
        <vertAlign val="superscript"/>
        <sz val="9"/>
        <rFont val="Calibri"/>
        <family val="2"/>
        <charset val="204"/>
      </rPr>
      <t>2</t>
    </r>
    <r>
      <rPr>
        <sz val="9"/>
        <rFont val="Calibri"/>
        <family val="2"/>
        <charset val="204"/>
      </rPr>
      <t xml:space="preserve"> 
опушка: енот
коллекция: 2016/17</t>
    </r>
  </si>
  <si>
    <t>оранжевый принт/м.асфальт</t>
  </si>
  <si>
    <t>салатовый принт/серый</t>
  </si>
  <si>
    <r>
      <t>верх – westaria (термопечать)
утеплитель – сил. синтепон 300 гр/м</t>
    </r>
    <r>
      <rPr>
        <vertAlign val="superscript"/>
        <sz val="9"/>
        <rFont val="Calibri"/>
        <family val="2"/>
        <charset val="204"/>
      </rPr>
      <t>2</t>
    </r>
    <r>
      <rPr>
        <sz val="9"/>
        <rFont val="Calibri"/>
        <family val="2"/>
        <charset val="204"/>
      </rPr>
      <t xml:space="preserve">
подкладка – п/э (таффета)
коллекция: 2015/16
</t>
    </r>
  </si>
  <si>
    <t>серый/синий кант</t>
  </si>
  <si>
    <t>серый/бордовый кант</t>
  </si>
  <si>
    <t>синий/серый кант</t>
  </si>
  <si>
    <t>бордо/серый кант</t>
  </si>
  <si>
    <t xml:space="preserve">верх:  FITSYSTEM
подкладка: флис, п/э
утеплитель: экофайбер 300 г/м2 
отделка: искусственный мех
коллекция: 2016/17 </t>
  </si>
  <si>
    <t>бежевый</t>
  </si>
  <si>
    <t>Возможен заказ без размерных рядов!</t>
  </si>
  <si>
    <t>Размеры: 134-68, 140-72, 146-76, 152-76, 158-80</t>
  </si>
  <si>
    <t>Размеры: 128-64, 134-68, 140-72, 146-76, 152-76, 158-80</t>
  </si>
  <si>
    <t>Размеры: 110-56, 116-60,  122-60, 128-64</t>
  </si>
  <si>
    <t>Размеры: 128-64, 134-68, 140-72,  146-76, 152-76</t>
  </si>
  <si>
    <r>
      <t xml:space="preserve">Комплект зимний для мальчика </t>
    </r>
    <r>
      <rPr>
        <b/>
        <sz val="12"/>
        <rFont val="Calibri"/>
        <family val="2"/>
        <charset val="204"/>
        <scheme val="minor"/>
      </rPr>
      <t>"Ян"</t>
    </r>
    <r>
      <rPr>
        <sz val="12"/>
        <rFont val="Calibri"/>
        <family val="2"/>
        <charset val="204"/>
        <scheme val="minor"/>
      </rPr>
      <t xml:space="preserve">
</t>
    </r>
    <r>
      <rPr>
        <b/>
        <sz val="12"/>
        <rFont val="Calibri"/>
        <family val="2"/>
        <charset val="204"/>
        <scheme val="minor"/>
      </rPr>
      <t>К13016-13</t>
    </r>
  </si>
  <si>
    <r>
      <t xml:space="preserve">Комплект зимний
для девочки </t>
    </r>
    <r>
      <rPr>
        <b/>
        <sz val="12"/>
        <rFont val="Calibri"/>
        <family val="2"/>
        <charset val="204"/>
      </rPr>
      <t>"Малика"
К23015-17</t>
    </r>
  </si>
  <si>
    <r>
      <t xml:space="preserve">Комплект зимний
для девочки </t>
    </r>
    <r>
      <rPr>
        <b/>
        <sz val="12"/>
        <rFont val="Calibri"/>
        <family val="2"/>
        <charset val="204"/>
      </rPr>
      <t>"Майя"
К23115-12</t>
    </r>
  </si>
  <si>
    <r>
      <t xml:space="preserve">Комплект зимний
для мальчика </t>
    </r>
    <r>
      <rPr>
        <b/>
        <sz val="12"/>
        <rFont val="Calibri"/>
        <family val="2"/>
        <charset val="204"/>
      </rPr>
      <t>"Матвей"
КТ13016-23</t>
    </r>
  </si>
  <si>
    <r>
      <t xml:space="preserve">Куртка зимняя
для девочки </t>
    </r>
    <r>
      <rPr>
        <b/>
        <sz val="12"/>
        <rFont val="Calibri"/>
        <family val="2"/>
        <charset val="204"/>
      </rPr>
      <t>"Нелли"
К23015-08</t>
    </r>
  </si>
  <si>
    <r>
      <t>Куртка зимняя
для мальчика "</t>
    </r>
    <r>
      <rPr>
        <b/>
        <sz val="12"/>
        <rFont val="Calibri"/>
        <family val="2"/>
        <charset val="204"/>
      </rPr>
      <t>Антон"
К13016-19</t>
    </r>
  </si>
  <si>
    <r>
      <t>Пальто зимнее
для девочки "</t>
    </r>
    <r>
      <rPr>
        <b/>
        <sz val="12"/>
        <rFont val="Calibri"/>
        <family val="2"/>
        <charset val="204"/>
      </rPr>
      <t>Лера"
П23016-21</t>
    </r>
  </si>
  <si>
    <t>сирень/звезды принт</t>
  </si>
  <si>
    <t>серый/звезды принт</t>
  </si>
  <si>
    <t>желтый/звезды принт</t>
  </si>
  <si>
    <t>лайм/синий</t>
  </si>
  <si>
    <t>бирюза/ирис</t>
  </si>
  <si>
    <t>синий/звезды принт</t>
  </si>
  <si>
    <t>ирис</t>
  </si>
  <si>
    <t>синий</t>
  </si>
  <si>
    <t>черный</t>
  </si>
  <si>
    <t>фуксия</t>
  </si>
  <si>
    <r>
      <t>верх: Membrane 3000/3000
подкладка: флис, п/э
утеплитель: хетта 150 г/м</t>
    </r>
    <r>
      <rPr>
        <vertAlign val="superscript"/>
        <sz val="9"/>
        <rFont val="Calibri"/>
        <family val="2"/>
        <charset val="204"/>
        <scheme val="minor"/>
      </rPr>
      <t xml:space="preserve">2 </t>
    </r>
    <r>
      <rPr>
        <sz val="9"/>
        <rFont val="Calibri"/>
        <family val="2"/>
        <charset val="204"/>
        <scheme val="minor"/>
      </rPr>
      <t xml:space="preserve">
коллекция: 2017-18</t>
    </r>
  </si>
  <si>
    <t>мед/серый</t>
  </si>
  <si>
    <t>серый/вино</t>
  </si>
  <si>
    <t>фуксия/звезды принт</t>
  </si>
  <si>
    <t>фиолет/звезды принт</t>
  </si>
  <si>
    <t>серый/малина</t>
  </si>
  <si>
    <t>лайм принт</t>
  </si>
  <si>
    <t>фуксия принт</t>
  </si>
  <si>
    <t>синий принт</t>
  </si>
  <si>
    <t>черный принт</t>
  </si>
  <si>
    <t>кофе/морская волна</t>
  </si>
  <si>
    <t>серый</t>
  </si>
  <si>
    <t>светло-серый</t>
  </si>
  <si>
    <t>черный/мед</t>
  </si>
  <si>
    <t>бордо</t>
  </si>
  <si>
    <t>синий принт/синий</t>
  </si>
  <si>
    <t>черный принт/черный</t>
  </si>
  <si>
    <t>сирень/серый</t>
  </si>
  <si>
    <t>лайм принт/лайм/серый</t>
  </si>
  <si>
    <t>фуксия принт/фуксия/черный</t>
  </si>
  <si>
    <t>серый/малина/джинса</t>
  </si>
  <si>
    <t>чернильный</t>
  </si>
  <si>
    <t>пепел роза</t>
  </si>
  <si>
    <t>вишня</t>
  </si>
  <si>
    <r>
      <t>Пальто для девочки "</t>
    </r>
    <r>
      <rPr>
        <b/>
        <sz val="12"/>
        <rFont val="Calibri"/>
        <family val="2"/>
        <charset val="204"/>
        <scheme val="minor"/>
      </rPr>
      <t>Аэлита"
П23017-30</t>
    </r>
  </si>
  <si>
    <t>лайм принт/черный</t>
  </si>
  <si>
    <r>
      <t>верх: Membrane 3000/3000
подкладка: флис, п/э
утеплитель: хетта 300 г/м</t>
    </r>
    <r>
      <rPr>
        <vertAlign val="superscript"/>
        <sz val="9"/>
        <rFont val="Calibri"/>
        <family val="2"/>
        <charset val="204"/>
        <scheme val="minor"/>
      </rPr>
      <t>2</t>
    </r>
    <r>
      <rPr>
        <sz val="9"/>
        <rFont val="Calibri"/>
        <family val="2"/>
        <charset val="204"/>
        <scheme val="minor"/>
      </rPr>
      <t>, ПК - 200 гр/м</t>
    </r>
    <r>
      <rPr>
        <vertAlign val="superscript"/>
        <sz val="9"/>
        <rFont val="Calibri"/>
        <family val="2"/>
        <charset val="204"/>
        <scheme val="minor"/>
      </rPr>
      <t xml:space="preserve">2 </t>
    </r>
    <r>
      <rPr>
        <sz val="9"/>
        <rFont val="Calibri"/>
        <family val="2"/>
        <charset val="204"/>
        <scheme val="minor"/>
      </rPr>
      <t xml:space="preserve">
Опушка - енот, коллекция: 2017-18</t>
    </r>
  </si>
  <si>
    <r>
      <t>верх: Membrane 3000/3000
подкладка: флис, п/э
утеплитель: хетта 300 г/м2, ПК - 200 гр/м2</t>
    </r>
    <r>
      <rPr>
        <vertAlign val="superscript"/>
        <sz val="9"/>
        <rFont val="Calibri"/>
        <family val="2"/>
        <charset val="204"/>
        <scheme val="minor"/>
      </rPr>
      <t xml:space="preserve"> </t>
    </r>
    <r>
      <rPr>
        <sz val="9"/>
        <rFont val="Calibri"/>
        <family val="2"/>
        <charset val="204"/>
        <scheme val="minor"/>
      </rPr>
      <t xml:space="preserve">
Опушка - песец, коллекция: 2017-18</t>
    </r>
  </si>
  <si>
    <t>верх: Membrane 3000/3000
подкладка: флис, п/э
утеплитель: хетта 300 г/м2, ПК - 200 гр/м2
Опушка - енот, коллекция: 2017-18</t>
  </si>
  <si>
    <t>верх: Membrane 3000/3000
подкладка: флис, п/э
утеплитель: хетта 300 г/м2, ПК - 200 гр/м2
Опушка - песец, коллекция: 2017-18</t>
  </si>
  <si>
    <r>
      <t>верх: Membrane 3000/3000
подкладка: флис, п/э
утеплитель: хетта 300 г/м</t>
    </r>
    <r>
      <rPr>
        <vertAlign val="superscript"/>
        <sz val="9"/>
        <rFont val="Calibri"/>
        <family val="2"/>
        <charset val="204"/>
        <scheme val="minor"/>
      </rPr>
      <t xml:space="preserve">2 </t>
    </r>
    <r>
      <rPr>
        <sz val="9"/>
        <rFont val="Calibri"/>
        <family val="2"/>
        <charset val="204"/>
        <scheme val="minor"/>
      </rPr>
      <t xml:space="preserve">
Опушка - енот, коллекция: 2017-18</t>
    </r>
  </si>
  <si>
    <r>
      <t xml:space="preserve">Комплект для мальчика </t>
    </r>
    <r>
      <rPr>
        <b/>
        <sz val="12"/>
        <rFont val="Calibri"/>
        <family val="2"/>
        <charset val="204"/>
        <scheme val="minor"/>
      </rPr>
      <t>"Гаспар"
КТ12017-13</t>
    </r>
  </si>
  <si>
    <t>машинки/клетка бежевый</t>
  </si>
  <si>
    <t>машинки/клетка красный</t>
  </si>
  <si>
    <t>машинки/клетка зеленый</t>
  </si>
  <si>
    <t>красный/клетка красный</t>
  </si>
  <si>
    <t>Размеры: 86-48, 92-52, 98-52,
104-56, 110-56, 116-60</t>
  </si>
  <si>
    <t>салатовый/клетка зеленый</t>
  </si>
  <si>
    <t>верх: FITSYSTEM А/С (WR, PU MILKY
подкладка: флис, п/э
утеплитель: хетта 200 г/м2 
коллекция: 2017</t>
  </si>
  <si>
    <r>
      <t xml:space="preserve">Комплект для девочки </t>
    </r>
    <r>
      <rPr>
        <b/>
        <sz val="12"/>
        <rFont val="Calibri"/>
        <family val="2"/>
        <charset val="204"/>
        <scheme val="minor"/>
      </rPr>
      <t>"Злата"
КТ22017-14</t>
    </r>
  </si>
  <si>
    <t>кремовый принт</t>
  </si>
  <si>
    <t>розовый принт</t>
  </si>
  <si>
    <t>бирюзовый принт</t>
  </si>
  <si>
    <t>верх: FITSYSTEM 1202 (WR, PU MILKY
подкладка: флис, п/э
утеплитель: хетта 200 г/м2 
коллекция: 2017</t>
  </si>
  <si>
    <r>
      <t xml:space="preserve">Куртка для мальчика </t>
    </r>
    <r>
      <rPr>
        <b/>
        <sz val="12"/>
        <rFont val="Calibri"/>
        <family val="2"/>
        <charset val="204"/>
        <scheme val="minor"/>
      </rPr>
      <t>"Грей"
К11017-15</t>
    </r>
  </si>
  <si>
    <t>корабли серый</t>
  </si>
  <si>
    <t>корабли оранжевый</t>
  </si>
  <si>
    <t>атлантик</t>
  </si>
  <si>
    <t>лен</t>
  </si>
  <si>
    <t>Размеры: 122-60, 128-64, 134-68, 140-72,
146-76, 152-76, 158-80</t>
  </si>
  <si>
    <t>кирпич</t>
  </si>
  <si>
    <r>
      <t>верх: FITSYSTEM С, 1227 (WR, PU MILKY)
подкладка: флис
утеплитель: хетта 100 г/м</t>
    </r>
    <r>
      <rPr>
        <vertAlign val="superscript"/>
        <sz val="9"/>
        <rFont val="Calibri"/>
        <family val="2"/>
        <charset val="204"/>
        <scheme val="minor"/>
      </rPr>
      <t xml:space="preserve">2 </t>
    </r>
    <r>
      <rPr>
        <sz val="9"/>
        <rFont val="Calibri"/>
        <family val="2"/>
        <charset val="204"/>
        <scheme val="minor"/>
      </rPr>
      <t xml:space="preserve">
коллекция: 2017</t>
    </r>
  </si>
  <si>
    <r>
      <t>Куртка-бомбер для девочки "</t>
    </r>
    <r>
      <rPr>
        <b/>
        <sz val="12"/>
        <rFont val="Calibri"/>
        <family val="2"/>
        <charset val="204"/>
        <scheme val="minor"/>
      </rPr>
      <t>Ассоль"
К21017-16</t>
    </r>
  </si>
  <si>
    <t>золото</t>
  </si>
  <si>
    <r>
      <t>верх: FITSYSTEM 1227 (WR, PU MILKY)
подкладка: флис
утеплитель: хетта 100 г/м</t>
    </r>
    <r>
      <rPr>
        <vertAlign val="superscript"/>
        <sz val="9"/>
        <rFont val="Calibri"/>
        <family val="2"/>
        <charset val="204"/>
        <scheme val="minor"/>
      </rPr>
      <t xml:space="preserve">2 </t>
    </r>
    <r>
      <rPr>
        <sz val="9"/>
        <rFont val="Calibri"/>
        <family val="2"/>
        <charset val="204"/>
        <scheme val="minor"/>
      </rPr>
      <t xml:space="preserve">
коллекция: 2017</t>
    </r>
  </si>
  <si>
    <r>
      <rPr>
        <sz val="12"/>
        <rFont val="Calibri"/>
        <family val="2"/>
        <charset val="204"/>
        <scheme val="minor"/>
      </rPr>
      <t>Комплект демисезонный
для девочки</t>
    </r>
    <r>
      <rPr>
        <b/>
        <sz val="12"/>
        <rFont val="Calibri"/>
        <family val="2"/>
        <charset val="204"/>
        <scheme val="minor"/>
      </rPr>
      <t xml:space="preserve"> "Лика"
К22016-14</t>
    </r>
  </si>
  <si>
    <t>розовый принт/розовый</t>
  </si>
  <si>
    <t>Возможен заказ без размерных рядов.
Количество ограниченно.</t>
  </si>
  <si>
    <t>лайм принт/оливка</t>
  </si>
  <si>
    <t>салатовый принт/бежевый</t>
  </si>
  <si>
    <t>Размеры: 86-48, 92-52, 98-52
104-56, 110-56, 116-60</t>
  </si>
  <si>
    <t xml:space="preserve">верх: куртка - FITSYSTEM,
 ПК-Нью Файл
подкладка: флис, п/э
утеплитель: сил. синтепон 200 г/м2 - куртка, 100 г/м2 - ПК
коллекция: 2016/17 </t>
  </si>
  <si>
    <t>Весна-Осень 2017</t>
  </si>
  <si>
    <r>
      <t>верх: Membrane 3000/3000
подкладка: флис, п/э
утеплитель: хетта 250 г/м</t>
    </r>
    <r>
      <rPr>
        <vertAlign val="superscript"/>
        <sz val="9"/>
        <rFont val="Calibri"/>
        <family val="2"/>
        <charset val="204"/>
        <scheme val="minor"/>
      </rPr>
      <t xml:space="preserve">2 </t>
    </r>
    <r>
      <rPr>
        <sz val="9"/>
        <rFont val="Calibri"/>
        <family val="2"/>
        <charset val="204"/>
        <scheme val="minor"/>
      </rPr>
      <t xml:space="preserve">
коллекция: 2017-18</t>
    </r>
  </si>
  <si>
    <t>графит</t>
  </si>
  <si>
    <t>серый (св)</t>
  </si>
  <si>
    <t>первые три цвета в 86 и 92 размерах будут на складе в конце сентября !!!</t>
  </si>
  <si>
    <t>ВЫПУСК-ВТОРАЯ ПОЛОВИНА СЕНТЯБРЯ</t>
  </si>
  <si>
    <t>темный ирис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</si>
</sst>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7" x14ac:knownFonts="1">
    <font>
      <sz val="11"/>
      <color theme="1"/>
      <name val="Calibri"/>
      <family val="2"/>
      <charset val="204"/>
      <scheme val="minor"/>
    </font>
    <font>
      <b/>
      <i/>
      <sz val="20"/>
      <color rgb="FFFF0000"/>
      <name val="Calibri"/>
      <family val="2"/>
      <charset val="204"/>
      <scheme val="minor"/>
    </font>
    <font>
      <b/>
      <i/>
      <sz val="20"/>
      <name val="Calibri"/>
      <family val="2"/>
      <charset val="204"/>
      <scheme val="minor"/>
    </font>
    <font>
      <sz val="18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u/>
      <sz val="10"/>
      <color indexed="12"/>
      <name val="Arial"/>
      <family val="2"/>
      <charset val="204"/>
    </font>
    <font>
      <b/>
      <i/>
      <sz val="14"/>
      <color rgb="FFFF0000"/>
      <name val="Calibri"/>
      <family val="2"/>
      <charset val="204"/>
      <scheme val="minor"/>
    </font>
    <font>
      <u/>
      <sz val="14"/>
      <color indexed="12"/>
      <name val="Calibri"/>
      <family val="2"/>
      <charset val="204"/>
      <scheme val="minor"/>
    </font>
    <font>
      <b/>
      <sz val="12"/>
      <color rgb="FFFF0000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vertAlign val="superscript"/>
      <sz val="9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2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vertAlign val="superscript"/>
      <sz val="9"/>
      <name val="Calibri"/>
      <family val="2"/>
      <charset val="204"/>
    </font>
    <font>
      <sz val="9"/>
      <name val="Calibri"/>
      <family val="2"/>
      <charset val="204"/>
    </font>
    <font>
      <u/>
      <sz val="25"/>
      <color rgb="FFFF0000"/>
      <name val="Calibri"/>
      <family val="2"/>
      <charset val="204"/>
      <scheme val="minor"/>
    </font>
    <font>
      <sz val="15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</font>
    <font>
      <b/>
      <sz val="12"/>
      <name val="Calibri"/>
      <family val="2"/>
      <charset val="204"/>
    </font>
    <font>
      <b/>
      <sz val="14"/>
      <color rgb="FFFF0000"/>
      <name val="Calibri"/>
      <family val="2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</cellStyleXfs>
  <cellXfs count="324">
    <xf numFmtId="0" fontId="0" fillId="0" borderId="0" xfId="0"/>
    <xf numFmtId="0" fontId="3" fillId="0" borderId="0" xfId="0" applyFont="1" applyAlignment="1" applyProtection="1">
      <alignment horizontal="center"/>
    </xf>
    <xf numFmtId="0" fontId="5" fillId="0" borderId="0" xfId="0" applyFont="1" applyAlignment="1" applyProtection="1">
      <alignment horizontal="center"/>
    </xf>
    <xf numFmtId="0" fontId="5" fillId="0" borderId="0" xfId="0" applyFont="1" applyProtection="1"/>
    <xf numFmtId="0" fontId="5" fillId="0" borderId="0" xfId="0" applyFont="1" applyFill="1" applyProtection="1"/>
    <xf numFmtId="0" fontId="6" fillId="0" borderId="0" xfId="0" applyFont="1" applyAlignment="1" applyProtection="1"/>
    <xf numFmtId="0" fontId="4" fillId="0" borderId="0" xfId="1" applyFont="1" applyFill="1" applyAlignment="1" applyProtection="1"/>
    <xf numFmtId="0" fontId="4" fillId="0" borderId="0" xfId="0" applyFont="1" applyProtection="1"/>
    <xf numFmtId="0" fontId="9" fillId="0" borderId="0" xfId="1" applyFont="1" applyAlignment="1" applyProtection="1"/>
    <xf numFmtId="0" fontId="11" fillId="0" borderId="2" xfId="0" applyFont="1" applyBorder="1" applyAlignment="1" applyProtection="1">
      <alignment horizontal="center" vertical="center"/>
    </xf>
    <xf numFmtId="0" fontId="11" fillId="0" borderId="12" xfId="0" applyFont="1" applyBorder="1" applyAlignment="1" applyProtection="1">
      <alignment horizontal="center" vertical="center"/>
    </xf>
    <xf numFmtId="0" fontId="11" fillId="0" borderId="12" xfId="0" applyFont="1" applyBorder="1" applyAlignment="1" applyProtection="1">
      <alignment horizontal="center"/>
    </xf>
    <xf numFmtId="0" fontId="5" fillId="0" borderId="15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0" fontId="5" fillId="0" borderId="21" xfId="0" applyFont="1" applyFill="1" applyBorder="1" applyAlignment="1" applyProtection="1">
      <alignment horizontal="center" vertical="center"/>
    </xf>
    <xf numFmtId="0" fontId="5" fillId="0" borderId="25" xfId="0" applyFont="1" applyBorder="1" applyAlignment="1" applyProtection="1">
      <alignment horizontal="center" vertical="center"/>
    </xf>
    <xf numFmtId="0" fontId="11" fillId="0" borderId="26" xfId="0" applyFont="1" applyBorder="1" applyAlignment="1" applyProtection="1">
      <alignment horizontal="right" vertical="center"/>
    </xf>
    <xf numFmtId="0" fontId="11" fillId="3" borderId="26" xfId="0" applyFont="1" applyFill="1" applyBorder="1" applyAlignment="1" applyProtection="1">
      <alignment horizontal="center" vertical="center"/>
    </xf>
    <xf numFmtId="0" fontId="11" fillId="0" borderId="26" xfId="0" applyFont="1" applyBorder="1" applyAlignment="1" applyProtection="1">
      <alignment horizontal="center"/>
    </xf>
    <xf numFmtId="0" fontId="6" fillId="3" borderId="26" xfId="0" applyFont="1" applyFill="1" applyBorder="1" applyAlignment="1" applyProtection="1">
      <alignment horizontal="right" vertical="center" wrapText="1"/>
    </xf>
    <xf numFmtId="0" fontId="6" fillId="3" borderId="27" xfId="0" applyFont="1" applyFill="1" applyBorder="1" applyAlignment="1" applyProtection="1">
      <alignment horizontal="right" vertical="center"/>
    </xf>
    <xf numFmtId="0" fontId="14" fillId="0" borderId="29" xfId="0" applyFont="1" applyBorder="1" applyAlignment="1" applyProtection="1">
      <alignment horizontal="right" vertical="top" wrapText="1"/>
    </xf>
    <xf numFmtId="0" fontId="5" fillId="0" borderId="22" xfId="0" applyFont="1" applyBorder="1" applyAlignment="1" applyProtection="1">
      <alignment vertical="top"/>
    </xf>
    <xf numFmtId="0" fontId="5" fillId="0" borderId="15" xfId="0" applyFont="1" applyBorder="1" applyAlignment="1" applyProtection="1">
      <alignment horizontal="left" vertical="center"/>
    </xf>
    <xf numFmtId="0" fontId="5" fillId="0" borderId="15" xfId="0" applyFont="1" applyBorder="1" applyAlignment="1" applyProtection="1">
      <alignment horizontal="left"/>
    </xf>
    <xf numFmtId="0" fontId="5" fillId="0" borderId="1" xfId="0" applyFont="1" applyBorder="1" applyAlignment="1" applyProtection="1">
      <alignment horizontal="left" vertical="center"/>
    </xf>
    <xf numFmtId="0" fontId="5" fillId="0" borderId="1" xfId="0" applyFont="1" applyBorder="1" applyAlignment="1" applyProtection="1">
      <alignment horizontal="left"/>
    </xf>
    <xf numFmtId="0" fontId="5" fillId="0" borderId="21" xfId="0" applyFont="1" applyBorder="1" applyAlignment="1" applyProtection="1">
      <alignment horizontal="left" vertical="center"/>
    </xf>
    <xf numFmtId="0" fontId="11" fillId="0" borderId="26" xfId="0" applyFont="1" applyFill="1" applyBorder="1" applyAlignment="1" applyProtection="1">
      <alignment horizontal="center" vertical="center"/>
    </xf>
    <xf numFmtId="0" fontId="5" fillId="0" borderId="21" xfId="0" applyFont="1" applyFill="1" applyBorder="1" applyAlignment="1" applyProtection="1">
      <alignment horizontal="left"/>
    </xf>
    <xf numFmtId="0" fontId="5" fillId="0" borderId="1" xfId="0" applyFont="1" applyFill="1" applyBorder="1" applyAlignment="1" applyProtection="1">
      <alignment horizontal="left"/>
    </xf>
    <xf numFmtId="0" fontId="11" fillId="0" borderId="25" xfId="0" applyFont="1" applyBorder="1" applyAlignment="1" applyProtection="1">
      <alignment horizontal="center"/>
    </xf>
    <xf numFmtId="0" fontId="13" fillId="0" borderId="26" xfId="0" applyFont="1" applyBorder="1" applyAlignment="1" applyProtection="1">
      <alignment horizontal="right" vertical="top" wrapText="1"/>
    </xf>
    <xf numFmtId="0" fontId="11" fillId="0" borderId="26" xfId="0" applyFont="1" applyBorder="1" applyAlignment="1" applyProtection="1">
      <alignment horizontal="left" vertical="top"/>
    </xf>
    <xf numFmtId="0" fontId="6" fillId="0" borderId="26" xfId="0" applyFont="1" applyBorder="1" applyAlignment="1" applyProtection="1">
      <alignment horizontal="right" vertical="center"/>
    </xf>
    <xf numFmtId="0" fontId="6" fillId="0" borderId="27" xfId="0" applyFont="1" applyBorder="1" applyAlignment="1" applyProtection="1">
      <alignment horizontal="right" vertical="center"/>
    </xf>
    <xf numFmtId="0" fontId="4" fillId="0" borderId="0" xfId="1" applyFont="1" applyBorder="1" applyAlignment="1" applyProtection="1"/>
    <xf numFmtId="0" fontId="6" fillId="0" borderId="23" xfId="0" applyFont="1" applyBorder="1" applyAlignment="1" applyProtection="1">
      <alignment horizontal="center" vertical="center"/>
    </xf>
    <xf numFmtId="0" fontId="6" fillId="0" borderId="22" xfId="0" applyFont="1" applyBorder="1" applyAlignment="1" applyProtection="1">
      <alignment horizontal="center" wrapText="1"/>
    </xf>
    <xf numFmtId="0" fontId="5" fillId="0" borderId="15" xfId="0" applyFont="1" applyFill="1" applyBorder="1" applyAlignment="1" applyProtection="1">
      <alignment horizontal="left"/>
    </xf>
    <xf numFmtId="0" fontId="5" fillId="0" borderId="38" xfId="0" applyFont="1" applyBorder="1" applyAlignment="1" applyProtection="1">
      <alignment horizontal="center" vertical="center"/>
    </xf>
    <xf numFmtId="0" fontId="5" fillId="0" borderId="39" xfId="0" applyFont="1" applyBorder="1" applyAlignment="1" applyProtection="1">
      <alignment horizontal="center" vertical="center"/>
    </xf>
    <xf numFmtId="0" fontId="5" fillId="0" borderId="40" xfId="0" applyFont="1" applyBorder="1" applyAlignment="1" applyProtection="1">
      <alignment horizontal="center" vertical="center"/>
    </xf>
    <xf numFmtId="0" fontId="5" fillId="0" borderId="21" xfId="0" applyFont="1" applyBorder="1" applyAlignment="1" applyProtection="1">
      <alignment horizontal="left" vertical="top" wrapText="1"/>
    </xf>
    <xf numFmtId="0" fontId="11" fillId="2" borderId="15" xfId="0" applyFont="1" applyFill="1" applyBorder="1" applyAlignment="1" applyProtection="1">
      <alignment horizontal="center" vertical="center"/>
      <protection locked="0"/>
    </xf>
    <xf numFmtId="0" fontId="11" fillId="2" borderId="1" xfId="0" applyFont="1" applyFill="1" applyBorder="1" applyAlignment="1" applyProtection="1">
      <alignment horizontal="center" vertical="center"/>
      <protection locked="0"/>
    </xf>
    <xf numFmtId="0" fontId="11" fillId="2" borderId="21" xfId="0" applyFont="1" applyFill="1" applyBorder="1" applyAlignment="1" applyProtection="1">
      <alignment horizontal="center" vertical="center"/>
      <protection locked="0"/>
    </xf>
    <xf numFmtId="0" fontId="11" fillId="0" borderId="15" xfId="0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 applyProtection="1">
      <alignment horizontal="center" vertical="center" wrapText="1"/>
    </xf>
    <xf numFmtId="0" fontId="11" fillId="0" borderId="21" xfId="0" applyFont="1" applyFill="1" applyBorder="1" applyAlignment="1" applyProtection="1">
      <alignment horizontal="center" vertical="center"/>
    </xf>
    <xf numFmtId="0" fontId="4" fillId="0" borderId="0" xfId="1" applyFont="1" applyFill="1" applyAlignment="1" applyProtection="1">
      <alignment horizontal="left"/>
    </xf>
    <xf numFmtId="0" fontId="4" fillId="0" borderId="0" xfId="0" applyFont="1" applyAlignment="1" applyProtection="1">
      <alignment horizontal="center"/>
    </xf>
    <xf numFmtId="0" fontId="10" fillId="0" borderId="0" xfId="0" applyFont="1" applyBorder="1" applyAlignment="1" applyProtection="1">
      <alignment horizontal="center" vertical="center"/>
    </xf>
    <xf numFmtId="0" fontId="11" fillId="0" borderId="0" xfId="0" applyFont="1" applyBorder="1" applyAlignment="1" applyProtection="1">
      <alignment horizontal="center" vertical="center"/>
    </xf>
    <xf numFmtId="0" fontId="11" fillId="0" borderId="3" xfId="0" applyFont="1" applyBorder="1" applyAlignment="1" applyProtection="1">
      <alignment horizontal="center" vertical="center"/>
    </xf>
    <xf numFmtId="0" fontId="11" fillId="0" borderId="6" xfId="0" applyFont="1" applyBorder="1" applyAlignment="1" applyProtection="1">
      <alignment horizontal="center"/>
    </xf>
    <xf numFmtId="0" fontId="11" fillId="0" borderId="8" xfId="0" applyFont="1" applyBorder="1" applyAlignment="1" applyProtection="1">
      <alignment horizontal="center"/>
    </xf>
    <xf numFmtId="0" fontId="11" fillId="0" borderId="25" xfId="0" applyFont="1" applyBorder="1" applyAlignment="1" applyProtection="1">
      <alignment horizontal="center" vertical="top"/>
    </xf>
    <xf numFmtId="0" fontId="11" fillId="0" borderId="26" xfId="0" applyFont="1" applyBorder="1" applyAlignment="1" applyProtection="1">
      <alignment horizontal="center" vertical="top"/>
    </xf>
    <xf numFmtId="0" fontId="6" fillId="0" borderId="26" xfId="0" applyFont="1" applyBorder="1" applyAlignment="1" applyProtection="1">
      <alignment horizontal="right" vertical="top"/>
    </xf>
    <xf numFmtId="0" fontId="6" fillId="0" borderId="27" xfId="0" applyFont="1" applyBorder="1" applyAlignment="1" applyProtection="1">
      <alignment horizontal="right" vertical="top"/>
    </xf>
    <xf numFmtId="0" fontId="0" fillId="0" borderId="0" xfId="0" applyAlignment="1">
      <alignment vertical="top"/>
    </xf>
    <xf numFmtId="0" fontId="0" fillId="0" borderId="0" xfId="0" applyProtection="1"/>
    <xf numFmtId="0" fontId="8" fillId="0" borderId="0" xfId="0" applyFont="1" applyFill="1" applyBorder="1" applyAlignment="1" applyProtection="1">
      <alignment horizontal="center"/>
    </xf>
    <xf numFmtId="0" fontId="11" fillId="0" borderId="15" xfId="0" applyFont="1" applyFill="1" applyBorder="1" applyAlignment="1" applyProtection="1">
      <alignment horizontal="center" vertical="center"/>
    </xf>
    <xf numFmtId="0" fontId="11" fillId="0" borderId="1" xfId="0" applyFont="1" applyFill="1" applyBorder="1" applyAlignment="1" applyProtection="1">
      <alignment horizontal="center" vertical="center"/>
    </xf>
    <xf numFmtId="0" fontId="11" fillId="2" borderId="15" xfId="0" applyFont="1" applyFill="1" applyBorder="1" applyAlignment="1" applyProtection="1">
      <alignment horizontal="center"/>
      <protection locked="0"/>
    </xf>
    <xf numFmtId="0" fontId="11" fillId="2" borderId="1" xfId="0" applyFont="1" applyFill="1" applyBorder="1" applyAlignment="1" applyProtection="1">
      <alignment horizontal="center"/>
      <protection locked="0"/>
    </xf>
    <xf numFmtId="0" fontId="0" fillId="0" borderId="0" xfId="0" applyAlignment="1" applyProtection="1">
      <alignment horizontal="left"/>
    </xf>
    <xf numFmtId="0" fontId="9" fillId="0" borderId="0" xfId="1" applyFont="1" applyAlignment="1" applyProtection="1">
      <alignment horizontal="left"/>
    </xf>
    <xf numFmtId="0" fontId="11" fillId="0" borderId="0" xfId="0" applyFont="1" applyBorder="1" applyAlignment="1" applyProtection="1">
      <alignment horizontal="left" vertical="center"/>
    </xf>
    <xf numFmtId="0" fontId="0" fillId="0" borderId="0" xfId="0" applyAlignment="1">
      <alignment horizontal="left"/>
    </xf>
    <xf numFmtId="0" fontId="5" fillId="0" borderId="15" xfId="0" applyFont="1" applyBorder="1" applyAlignment="1" applyProtection="1">
      <alignment horizontal="left" vertical="top"/>
    </xf>
    <xf numFmtId="0" fontId="5" fillId="0" borderId="1" xfId="0" applyFont="1" applyFill="1" applyBorder="1" applyAlignment="1" applyProtection="1">
      <alignment horizontal="left" vertical="top"/>
    </xf>
    <xf numFmtId="0" fontId="5" fillId="0" borderId="19" xfId="0" applyFont="1" applyBorder="1" applyAlignment="1" applyProtection="1">
      <alignment horizontal="left" vertical="top"/>
    </xf>
    <xf numFmtId="0" fontId="13" fillId="0" borderId="1" xfId="0" applyFont="1" applyBorder="1" applyAlignment="1" applyProtection="1">
      <alignment horizontal="right" vertical="top" wrapText="1"/>
    </xf>
    <xf numFmtId="0" fontId="5" fillId="0" borderId="26" xfId="0" applyFont="1" applyBorder="1" applyAlignment="1" applyProtection="1">
      <alignment horizontal="left" vertical="top"/>
    </xf>
    <xf numFmtId="0" fontId="6" fillId="3" borderId="26" xfId="0" applyFont="1" applyFill="1" applyBorder="1" applyAlignment="1" applyProtection="1">
      <alignment horizontal="right" vertical="center"/>
    </xf>
    <xf numFmtId="0" fontId="5" fillId="0" borderId="22" xfId="0" applyFont="1" applyBorder="1" applyAlignment="1" applyProtection="1">
      <alignment horizontal="left" vertical="top"/>
    </xf>
    <xf numFmtId="0" fontId="4" fillId="0" borderId="22" xfId="0" applyFont="1" applyBorder="1" applyAlignment="1" applyProtection="1">
      <alignment horizontal="right" vertical="center"/>
    </xf>
    <xf numFmtId="0" fontId="4" fillId="0" borderId="23" xfId="0" applyFont="1" applyBorder="1" applyAlignment="1" applyProtection="1">
      <alignment horizontal="right" vertical="center"/>
    </xf>
    <xf numFmtId="0" fontId="5" fillId="0" borderId="28" xfId="0" applyFont="1" applyBorder="1" applyAlignment="1" applyProtection="1">
      <alignment horizontal="center" vertical="center"/>
    </xf>
    <xf numFmtId="0" fontId="12" fillId="0" borderId="15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left" vertical="top"/>
    </xf>
    <xf numFmtId="0" fontId="12" fillId="0" borderId="1" xfId="0" applyFont="1" applyBorder="1" applyAlignment="1" applyProtection="1">
      <alignment horizontal="center" vertical="center" wrapText="1"/>
    </xf>
    <xf numFmtId="0" fontId="5" fillId="0" borderId="21" xfId="0" applyFont="1" applyFill="1" applyBorder="1" applyAlignment="1" applyProtection="1">
      <alignment horizontal="left" vertical="top"/>
    </xf>
    <xf numFmtId="0" fontId="5" fillId="0" borderId="21" xfId="0" applyFont="1" applyBorder="1" applyAlignment="1" applyProtection="1">
      <alignment horizontal="left" vertical="top"/>
    </xf>
    <xf numFmtId="0" fontId="4" fillId="0" borderId="25" xfId="0" applyFont="1" applyBorder="1" applyAlignment="1" applyProtection="1">
      <alignment horizontal="center" vertical="center"/>
    </xf>
    <xf numFmtId="0" fontId="5" fillId="0" borderId="40" xfId="0" applyFont="1" applyFill="1" applyBorder="1" applyAlignment="1" applyProtection="1">
      <alignment horizontal="center" vertical="center"/>
    </xf>
    <xf numFmtId="0" fontId="5" fillId="0" borderId="22" xfId="0" applyFont="1" applyBorder="1" applyAlignment="1" applyProtection="1">
      <alignment horizontal="center" vertical="top"/>
    </xf>
    <xf numFmtId="0" fontId="5" fillId="0" borderId="1" xfId="0" applyFont="1" applyFill="1" applyBorder="1" applyAlignment="1" applyProtection="1">
      <alignment horizontal="left" vertical="center"/>
    </xf>
    <xf numFmtId="0" fontId="5" fillId="0" borderId="21" xfId="0" applyFont="1" applyFill="1" applyBorder="1" applyAlignment="1" applyProtection="1">
      <alignment horizontal="left" vertical="center"/>
    </xf>
    <xf numFmtId="0" fontId="18" fillId="0" borderId="1" xfId="0" applyFont="1" applyBorder="1" applyAlignment="1">
      <alignment horizontal="center"/>
    </xf>
    <xf numFmtId="0" fontId="11" fillId="0" borderId="22" xfId="0" applyFont="1" applyBorder="1" applyAlignment="1" applyProtection="1">
      <alignment horizontal="right" vertical="center"/>
    </xf>
    <xf numFmtId="0" fontId="11" fillId="3" borderId="22" xfId="0" applyNumberFormat="1" applyFont="1" applyFill="1" applyBorder="1" applyAlignment="1" applyProtection="1">
      <alignment horizontal="center" vertical="center"/>
    </xf>
    <xf numFmtId="0" fontId="11" fillId="3" borderId="26" xfId="0" applyFont="1" applyFill="1" applyBorder="1" applyAlignment="1" applyProtection="1">
      <alignment horizontal="center" vertical="top"/>
    </xf>
    <xf numFmtId="49" fontId="1" fillId="0" borderId="22" xfId="0" applyNumberFormat="1" applyFont="1" applyBorder="1" applyAlignment="1" applyProtection="1">
      <alignment horizontal="center" vertical="center"/>
    </xf>
    <xf numFmtId="49" fontId="1" fillId="0" borderId="23" xfId="0" applyNumberFormat="1" applyFont="1" applyBorder="1" applyAlignment="1" applyProtection="1">
      <alignment horizontal="center" vertical="center"/>
    </xf>
    <xf numFmtId="0" fontId="4" fillId="0" borderId="25" xfId="0" applyFont="1" applyBorder="1" applyAlignment="1" applyProtection="1">
      <alignment horizontal="left" vertical="top"/>
    </xf>
    <xf numFmtId="0" fontId="5" fillId="0" borderId="26" xfId="0" applyFont="1" applyFill="1" applyBorder="1" applyAlignment="1" applyProtection="1">
      <alignment horizontal="center" vertical="center"/>
    </xf>
    <xf numFmtId="0" fontId="18" fillId="0" borderId="23" xfId="0" applyFont="1" applyBorder="1" applyProtection="1"/>
    <xf numFmtId="0" fontId="11" fillId="0" borderId="14" xfId="0" applyFont="1" applyBorder="1" applyAlignment="1" applyProtection="1">
      <alignment horizontal="center" vertical="center"/>
    </xf>
    <xf numFmtId="0" fontId="13" fillId="0" borderId="16" xfId="0" applyFont="1" applyBorder="1" applyAlignment="1" applyProtection="1">
      <alignment horizontal="right" vertical="center" wrapText="1"/>
    </xf>
    <xf numFmtId="0" fontId="11" fillId="0" borderId="16" xfId="0" applyFont="1" applyBorder="1" applyAlignment="1" applyProtection="1">
      <alignment horizontal="center" vertical="center"/>
    </xf>
    <xf numFmtId="0" fontId="11" fillId="0" borderId="16" xfId="0" applyFont="1" applyBorder="1" applyAlignment="1" applyProtection="1">
      <alignment horizontal="left" vertical="center"/>
    </xf>
    <xf numFmtId="0" fontId="6" fillId="0" borderId="16" xfId="0" applyFont="1" applyBorder="1" applyAlignment="1" applyProtection="1">
      <alignment horizontal="right" vertical="center"/>
    </xf>
    <xf numFmtId="0" fontId="6" fillId="0" borderId="17" xfId="0" applyFont="1" applyBorder="1" applyAlignment="1" applyProtection="1">
      <alignment horizontal="right" vertical="center"/>
    </xf>
    <xf numFmtId="0" fontId="5" fillId="0" borderId="36" xfId="0" applyFont="1" applyFill="1" applyBorder="1" applyAlignment="1" applyProtection="1">
      <alignment horizontal="center" vertical="center"/>
    </xf>
    <xf numFmtId="0" fontId="4" fillId="0" borderId="21" xfId="0" applyFont="1" applyFill="1" applyBorder="1" applyAlignment="1" applyProtection="1">
      <alignment horizontal="left" vertical="top"/>
    </xf>
    <xf numFmtId="0" fontId="5" fillId="0" borderId="15" xfId="0" applyFont="1" applyFill="1" applyBorder="1" applyAlignment="1" applyProtection="1">
      <alignment horizontal="left" vertical="top"/>
    </xf>
    <xf numFmtId="0" fontId="16" fillId="0" borderId="2" xfId="0" applyFont="1" applyBorder="1" applyAlignment="1" applyProtection="1">
      <alignment horizontal="center"/>
    </xf>
    <xf numFmtId="0" fontId="16" fillId="0" borderId="2" xfId="0" applyFont="1" applyBorder="1" applyAlignment="1" applyProtection="1">
      <alignment horizontal="left"/>
    </xf>
    <xf numFmtId="0" fontId="5" fillId="0" borderId="19" xfId="0" applyFont="1" applyFill="1" applyBorder="1" applyAlignment="1" applyProtection="1">
      <alignment horizontal="center" vertical="top"/>
    </xf>
    <xf numFmtId="0" fontId="5" fillId="0" borderId="22" xfId="0" applyFont="1" applyFill="1" applyBorder="1" applyAlignment="1" applyProtection="1">
      <alignment horizontal="center" vertical="center"/>
    </xf>
    <xf numFmtId="0" fontId="12" fillId="0" borderId="1" xfId="0" applyFont="1" applyBorder="1" applyAlignment="1" applyProtection="1">
      <alignment vertical="center" wrapText="1"/>
    </xf>
    <xf numFmtId="0" fontId="5" fillId="0" borderId="36" xfId="0" applyFont="1" applyBorder="1" applyAlignment="1" applyProtection="1">
      <alignment horizontal="left" vertical="top" wrapText="1"/>
    </xf>
    <xf numFmtId="0" fontId="23" fillId="0" borderId="1" xfId="0" applyFont="1" applyBorder="1" applyAlignment="1" applyProtection="1">
      <alignment horizontal="left" vertical="top" wrapText="1"/>
    </xf>
    <xf numFmtId="0" fontId="13" fillId="0" borderId="1" xfId="0" applyFont="1" applyBorder="1" applyAlignment="1" applyProtection="1">
      <alignment horizontal="left" vertical="top" wrapText="1"/>
    </xf>
    <xf numFmtId="0" fontId="14" fillId="0" borderId="21" xfId="0" applyFont="1" applyBorder="1" applyAlignment="1" applyProtection="1">
      <alignment horizontal="right" vertical="top" wrapText="1"/>
    </xf>
    <xf numFmtId="0" fontId="16" fillId="0" borderId="9" xfId="0" applyFont="1" applyBorder="1" applyAlignment="1" applyProtection="1">
      <alignment horizontal="center"/>
    </xf>
    <xf numFmtId="0" fontId="16" fillId="0" borderId="2" xfId="0" applyFont="1" applyBorder="1" applyProtection="1"/>
    <xf numFmtId="0" fontId="17" fillId="4" borderId="11" xfId="0" applyFont="1" applyFill="1" applyBorder="1" applyAlignment="1" applyProtection="1">
      <alignment vertical="center"/>
    </xf>
    <xf numFmtId="0" fontId="12" fillId="0" borderId="15" xfId="0" applyFont="1" applyBorder="1" applyAlignment="1" applyProtection="1">
      <alignment vertical="center" wrapText="1"/>
    </xf>
    <xf numFmtId="0" fontId="5" fillId="0" borderId="38" xfId="0" applyFont="1" applyBorder="1" applyAlignment="1" applyProtection="1">
      <alignment horizontal="left" vertical="top"/>
    </xf>
    <xf numFmtId="0" fontId="5" fillId="0" borderId="39" xfId="0" applyFont="1" applyBorder="1" applyAlignment="1" applyProtection="1">
      <alignment horizontal="left" vertical="top"/>
    </xf>
    <xf numFmtId="0" fontId="5" fillId="0" borderId="18" xfId="0" applyFont="1" applyBorder="1" applyAlignment="1" applyProtection="1">
      <alignment horizontal="left" vertical="top"/>
    </xf>
    <xf numFmtId="49" fontId="1" fillId="0" borderId="28" xfId="0" applyNumberFormat="1" applyFont="1" applyBorder="1" applyAlignment="1" applyProtection="1">
      <alignment horizontal="center" vertical="center"/>
    </xf>
    <xf numFmtId="0" fontId="5" fillId="0" borderId="39" xfId="0" applyFont="1" applyFill="1" applyBorder="1" applyAlignment="1" applyProtection="1">
      <alignment horizontal="left" vertical="top"/>
    </xf>
    <xf numFmtId="0" fontId="5" fillId="0" borderId="40" xfId="0" applyFont="1" applyFill="1" applyBorder="1" applyAlignment="1" applyProtection="1">
      <alignment horizontal="left" vertical="top"/>
    </xf>
    <xf numFmtId="0" fontId="5" fillId="0" borderId="28" xfId="0" applyFont="1" applyBorder="1" applyAlignment="1" applyProtection="1">
      <alignment horizontal="left" vertical="top"/>
    </xf>
    <xf numFmtId="0" fontId="4" fillId="0" borderId="40" xfId="0" applyFont="1" applyFill="1" applyBorder="1" applyAlignment="1" applyProtection="1">
      <alignment horizontal="left" vertical="top"/>
    </xf>
    <xf numFmtId="0" fontId="5" fillId="0" borderId="16" xfId="0" applyFont="1" applyBorder="1" applyAlignment="1" applyProtection="1">
      <alignment horizontal="left" vertical="center"/>
    </xf>
    <xf numFmtId="0" fontId="5" fillId="0" borderId="36" xfId="0" applyFont="1" applyBorder="1" applyAlignment="1" applyProtection="1">
      <alignment horizontal="left" vertical="center"/>
    </xf>
    <xf numFmtId="0" fontId="5" fillId="0" borderId="19" xfId="0" applyFont="1" applyFill="1" applyBorder="1" applyAlignment="1" applyProtection="1">
      <alignment horizontal="left" vertical="center"/>
    </xf>
    <xf numFmtId="0" fontId="5" fillId="0" borderId="19" xfId="0" applyFont="1" applyFill="1" applyBorder="1" applyAlignment="1" applyProtection="1">
      <alignment horizontal="left" vertical="top"/>
    </xf>
    <xf numFmtId="0" fontId="12" fillId="0" borderId="21" xfId="0" applyFont="1" applyBorder="1" applyAlignment="1" applyProtection="1">
      <alignment vertical="center" wrapText="1"/>
    </xf>
    <xf numFmtId="0" fontId="4" fillId="0" borderId="28" xfId="0" applyFont="1" applyBorder="1" applyAlignment="1" applyProtection="1">
      <alignment horizontal="left" vertical="top"/>
    </xf>
    <xf numFmtId="0" fontId="11" fillId="3" borderId="22" xfId="0" applyFont="1" applyFill="1" applyBorder="1" applyAlignment="1" applyProtection="1">
      <alignment horizontal="center" vertical="center"/>
    </xf>
    <xf numFmtId="0" fontId="6" fillId="3" borderId="22" xfId="0" applyFont="1" applyFill="1" applyBorder="1" applyAlignment="1" applyProtection="1">
      <alignment horizontal="right" vertical="center"/>
    </xf>
    <xf numFmtId="0" fontId="6" fillId="3" borderId="23" xfId="0" applyFont="1" applyFill="1" applyBorder="1" applyAlignment="1" applyProtection="1">
      <alignment horizontal="right" vertical="center"/>
    </xf>
    <xf numFmtId="0" fontId="12" fillId="0" borderId="29" xfId="0" applyFont="1" applyBorder="1" applyAlignment="1" applyProtection="1">
      <alignment vertical="center" wrapText="1"/>
    </xf>
    <xf numFmtId="0" fontId="5" fillId="0" borderId="29" xfId="0" applyFont="1" applyFill="1" applyBorder="1" applyAlignment="1" applyProtection="1">
      <alignment horizontal="center" vertical="center"/>
    </xf>
    <xf numFmtId="0" fontId="4" fillId="0" borderId="19" xfId="0" applyFont="1" applyBorder="1" applyAlignment="1" applyProtection="1">
      <alignment horizontal="right" vertical="center"/>
    </xf>
    <xf numFmtId="0" fontId="18" fillId="0" borderId="20" xfId="0" applyFont="1" applyBorder="1" applyProtection="1"/>
    <xf numFmtId="0" fontId="12" fillId="0" borderId="29" xfId="0" applyFont="1" applyBorder="1" applyAlignment="1" applyProtection="1">
      <alignment horizontal="center" vertical="center" wrapText="1"/>
    </xf>
    <xf numFmtId="0" fontId="11" fillId="0" borderId="25" xfId="0" applyFont="1" applyBorder="1" applyAlignment="1" applyProtection="1">
      <alignment horizontal="center" vertical="center"/>
    </xf>
    <xf numFmtId="0" fontId="13" fillId="0" borderId="26" xfId="0" applyFont="1" applyBorder="1" applyAlignment="1" applyProtection="1">
      <alignment horizontal="right" vertical="center" wrapText="1"/>
    </xf>
    <xf numFmtId="0" fontId="11" fillId="0" borderId="26" xfId="0" applyFont="1" applyBorder="1" applyAlignment="1" applyProtection="1">
      <alignment horizontal="center" vertical="center"/>
    </xf>
    <xf numFmtId="0" fontId="11" fillId="0" borderId="26" xfId="0" applyFont="1" applyBorder="1" applyAlignment="1" applyProtection="1">
      <alignment horizontal="left" vertical="center"/>
    </xf>
    <xf numFmtId="0" fontId="11" fillId="0" borderId="37" xfId="0" applyFont="1" applyBorder="1" applyAlignment="1" applyProtection="1">
      <alignment horizontal="right" vertical="center" wrapText="1"/>
    </xf>
    <xf numFmtId="0" fontId="12" fillId="0" borderId="34" xfId="0" applyFont="1" applyBorder="1" applyAlignment="1" applyProtection="1">
      <alignment horizontal="center" vertical="center" wrapText="1"/>
    </xf>
    <xf numFmtId="0" fontId="12" fillId="0" borderId="0" xfId="0" applyFont="1" applyBorder="1" applyAlignment="1" applyProtection="1">
      <alignment horizontal="center" vertical="center" wrapText="1"/>
    </xf>
    <xf numFmtId="0" fontId="12" fillId="0" borderId="35" xfId="0" applyFont="1" applyBorder="1" applyAlignment="1" applyProtection="1">
      <alignment horizontal="center" vertical="center" wrapText="1"/>
    </xf>
    <xf numFmtId="0" fontId="11" fillId="0" borderId="0" xfId="0" applyFont="1" applyBorder="1" applyAlignment="1" applyProtection="1">
      <alignment horizontal="left" vertical="center" wrapText="1"/>
    </xf>
    <xf numFmtId="0" fontId="11" fillId="7" borderId="1" xfId="0" applyFont="1" applyFill="1" applyBorder="1" applyAlignment="1" applyProtection="1">
      <alignment horizontal="center" vertical="center"/>
    </xf>
    <xf numFmtId="0" fontId="6" fillId="0" borderId="19" xfId="0" applyFont="1" applyBorder="1" applyAlignment="1" applyProtection="1">
      <alignment horizontal="center" wrapText="1"/>
    </xf>
    <xf numFmtId="0" fontId="6" fillId="0" borderId="20" xfId="0" applyFont="1" applyBorder="1" applyAlignment="1" applyProtection="1">
      <alignment horizontal="center" vertical="center"/>
    </xf>
    <xf numFmtId="0" fontId="4" fillId="0" borderId="22" xfId="0" applyFont="1" applyBorder="1" applyAlignment="1" applyProtection="1">
      <alignment horizontal="center" vertical="center"/>
    </xf>
    <xf numFmtId="0" fontId="4" fillId="0" borderId="23" xfId="0" applyFont="1" applyBorder="1" applyAlignment="1" applyProtection="1">
      <alignment horizontal="center" vertical="center"/>
    </xf>
    <xf numFmtId="0" fontId="5" fillId="0" borderId="50" xfId="0" applyFont="1" applyBorder="1" applyAlignment="1" applyProtection="1">
      <alignment horizontal="center" vertical="center"/>
    </xf>
    <xf numFmtId="0" fontId="5" fillId="0" borderId="29" xfId="0" applyFont="1" applyBorder="1" applyAlignment="1" applyProtection="1">
      <alignment horizontal="left" vertical="center"/>
    </xf>
    <xf numFmtId="0" fontId="5" fillId="0" borderId="29" xfId="0" applyFont="1" applyFill="1" applyBorder="1" applyAlignment="1" applyProtection="1">
      <alignment horizontal="left"/>
    </xf>
    <xf numFmtId="0" fontId="11" fillId="0" borderId="22" xfId="0" applyFont="1" applyFill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11" fillId="2" borderId="19" xfId="0" applyFont="1" applyFill="1" applyBorder="1" applyAlignment="1" applyProtection="1">
      <alignment horizontal="center" vertical="center"/>
      <protection locked="0"/>
    </xf>
    <xf numFmtId="0" fontId="11" fillId="9" borderId="1" xfId="0" applyFont="1" applyFill="1" applyBorder="1" applyAlignment="1" applyProtection="1">
      <alignment horizontal="center" vertical="center"/>
      <protection locked="0"/>
    </xf>
    <xf numFmtId="0" fontId="11" fillId="9" borderId="21" xfId="0" applyFont="1" applyFill="1" applyBorder="1" applyAlignment="1" applyProtection="1">
      <alignment horizontal="center" vertical="center"/>
      <protection locked="0"/>
    </xf>
    <xf numFmtId="0" fontId="5" fillId="0" borderId="42" xfId="0" applyFont="1" applyBorder="1" applyAlignment="1" applyProtection="1">
      <alignment horizontal="center" vertical="center"/>
    </xf>
    <xf numFmtId="0" fontId="5" fillId="0" borderId="22" xfId="0" applyFont="1" applyBorder="1" applyAlignment="1" applyProtection="1">
      <alignment horizontal="center" vertical="center"/>
    </xf>
    <xf numFmtId="0" fontId="11" fillId="9" borderId="15" xfId="0" applyFont="1" applyFill="1" applyBorder="1" applyAlignment="1" applyProtection="1">
      <alignment horizontal="center" vertical="center"/>
      <protection locked="0"/>
    </xf>
    <xf numFmtId="0" fontId="11" fillId="2" borderId="15" xfId="0" applyFont="1" applyFill="1" applyBorder="1" applyAlignment="1" applyProtection="1">
      <alignment horizontal="center" vertical="center" wrapText="1"/>
      <protection locked="0"/>
    </xf>
    <xf numFmtId="0" fontId="11" fillId="2" borderId="1" xfId="0" applyFont="1" applyFill="1" applyBorder="1" applyAlignment="1" applyProtection="1">
      <alignment horizontal="center" vertical="center" wrapText="1"/>
      <protection locked="0"/>
    </xf>
    <xf numFmtId="0" fontId="11" fillId="0" borderId="21" xfId="0" applyFont="1" applyFill="1" applyBorder="1" applyAlignment="1" applyProtection="1">
      <alignment horizontal="center" vertical="center" wrapText="1"/>
    </xf>
    <xf numFmtId="0" fontId="11" fillId="2" borderId="21" xfId="0" applyFont="1" applyFill="1" applyBorder="1" applyAlignment="1" applyProtection="1">
      <alignment horizontal="center" vertical="center" wrapText="1"/>
      <protection locked="0"/>
    </xf>
    <xf numFmtId="0" fontId="12" fillId="0" borderId="21" xfId="0" applyFont="1" applyFill="1" applyBorder="1" applyAlignment="1" applyProtection="1">
      <alignment horizontal="center" vertical="center" wrapText="1"/>
    </xf>
    <xf numFmtId="0" fontId="12" fillId="0" borderId="21" xfId="0" applyFont="1" applyBorder="1" applyAlignment="1" applyProtection="1">
      <alignment horizontal="center" vertical="center" wrapText="1"/>
    </xf>
    <xf numFmtId="0" fontId="18" fillId="0" borderId="0" xfId="0" applyFont="1"/>
    <xf numFmtId="0" fontId="5" fillId="0" borderId="39" xfId="0" applyFont="1" applyFill="1" applyBorder="1" applyAlignment="1" applyProtection="1">
      <alignment horizontal="center" vertical="center"/>
    </xf>
    <xf numFmtId="0" fontId="5" fillId="0" borderId="19" xfId="0" applyFont="1" applyFill="1" applyBorder="1" applyAlignment="1" applyProtection="1">
      <alignment horizontal="center" vertical="center"/>
    </xf>
    <xf numFmtId="0" fontId="4" fillId="0" borderId="28" xfId="0" applyFont="1" applyBorder="1" applyAlignment="1" applyProtection="1">
      <alignment horizontal="center" vertical="center"/>
    </xf>
    <xf numFmtId="0" fontId="11" fillId="0" borderId="6" xfId="0" applyFont="1" applyBorder="1" applyAlignment="1" applyProtection="1">
      <alignment horizontal="center" vertical="center"/>
    </xf>
    <xf numFmtId="0" fontId="11" fillId="8" borderId="21" xfId="0" applyFont="1" applyFill="1" applyBorder="1" applyAlignment="1" applyProtection="1">
      <alignment horizontal="center" vertical="center"/>
      <protection locked="0"/>
    </xf>
    <xf numFmtId="0" fontId="11" fillId="8" borderId="1" xfId="0" applyFont="1" applyFill="1" applyBorder="1" applyAlignment="1" applyProtection="1">
      <alignment horizontal="center" vertical="center"/>
      <protection locked="0"/>
    </xf>
    <xf numFmtId="0" fontId="11" fillId="8" borderId="15" xfId="0" applyFont="1" applyFill="1" applyBorder="1" applyAlignment="1" applyProtection="1">
      <alignment horizontal="center" vertical="center"/>
      <protection locked="0"/>
    </xf>
    <xf numFmtId="0" fontId="11" fillId="0" borderId="15" xfId="0" applyFont="1" applyFill="1" applyBorder="1" applyAlignment="1" applyProtection="1">
      <alignment horizontal="center" vertical="center"/>
      <protection locked="0"/>
    </xf>
    <xf numFmtId="0" fontId="11" fillId="0" borderId="1" xfId="0" applyFont="1" applyFill="1" applyBorder="1" applyAlignment="1" applyProtection="1">
      <alignment horizontal="center" vertical="center"/>
      <protection locked="0"/>
    </xf>
    <xf numFmtId="0" fontId="11" fillId="0" borderId="1" xfId="0" applyFont="1" applyFill="1" applyBorder="1" applyAlignment="1" applyProtection="1">
      <alignment horizontal="center"/>
    </xf>
    <xf numFmtId="0" fontId="11" fillId="0" borderId="48" xfId="0" applyFont="1" applyBorder="1" applyAlignment="1" applyProtection="1">
      <alignment horizontal="center" vertical="center"/>
    </xf>
    <xf numFmtId="0" fontId="11" fillId="0" borderId="42" xfId="0" applyFont="1" applyBorder="1" applyAlignment="1" applyProtection="1">
      <alignment horizontal="center" vertical="center"/>
    </xf>
    <xf numFmtId="0" fontId="5" fillId="0" borderId="14" xfId="0" applyFont="1" applyFill="1" applyBorder="1" applyAlignment="1" applyProtection="1">
      <alignment horizontal="center" vertical="top"/>
    </xf>
    <xf numFmtId="0" fontId="5" fillId="0" borderId="18" xfId="0" applyFont="1" applyFill="1" applyBorder="1" applyAlignment="1" applyProtection="1">
      <alignment horizontal="center" vertical="top"/>
    </xf>
    <xf numFmtId="0" fontId="5" fillId="0" borderId="28" xfId="0" applyFont="1" applyFill="1" applyBorder="1" applyAlignment="1" applyProtection="1">
      <alignment horizontal="center" vertical="top"/>
    </xf>
    <xf numFmtId="0" fontId="11" fillId="0" borderId="16" xfId="0" applyFont="1" applyBorder="1" applyAlignment="1" applyProtection="1">
      <alignment horizontal="left" vertical="top" wrapText="1"/>
    </xf>
    <xf numFmtId="0" fontId="6" fillId="0" borderId="19" xfId="0" applyFont="1" applyBorder="1" applyAlignment="1" applyProtection="1">
      <alignment horizontal="left" vertical="top" wrapText="1"/>
    </xf>
    <xf numFmtId="0" fontId="6" fillId="0" borderId="36" xfId="0" applyFont="1" applyBorder="1" applyAlignment="1" applyProtection="1">
      <alignment horizontal="left" vertical="top" wrapText="1"/>
    </xf>
    <xf numFmtId="0" fontId="5" fillId="5" borderId="1" xfId="0" applyFont="1" applyFill="1" applyBorder="1" applyAlignment="1" applyProtection="1">
      <alignment horizontal="center" vertical="center" wrapText="1"/>
    </xf>
    <xf numFmtId="0" fontId="11" fillId="0" borderId="46" xfId="0" applyFont="1" applyBorder="1" applyAlignment="1" applyProtection="1">
      <alignment horizontal="center" vertical="center"/>
    </xf>
    <xf numFmtId="0" fontId="11" fillId="0" borderId="0" xfId="0" applyFont="1" applyBorder="1" applyAlignment="1" applyProtection="1">
      <alignment horizontal="center" vertical="center"/>
    </xf>
    <xf numFmtId="0" fontId="11" fillId="0" borderId="45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41" xfId="0" applyFont="1" applyBorder="1" applyAlignment="1" applyProtection="1">
      <alignment horizontal="center" vertical="center"/>
    </xf>
    <xf numFmtId="0" fontId="6" fillId="0" borderId="54" xfId="0" applyFont="1" applyBorder="1" applyAlignment="1" applyProtection="1">
      <alignment horizontal="center" vertical="center"/>
    </xf>
    <xf numFmtId="0" fontId="12" fillId="0" borderId="32" xfId="0" applyFont="1" applyBorder="1" applyAlignment="1" applyProtection="1">
      <alignment horizontal="center" vertical="center" wrapText="1"/>
    </xf>
    <xf numFmtId="0" fontId="12" fillId="0" borderId="13" xfId="0" applyFont="1" applyBorder="1" applyAlignment="1" applyProtection="1">
      <alignment horizontal="center" vertical="center" wrapText="1"/>
    </xf>
    <xf numFmtId="0" fontId="12" fillId="0" borderId="33" xfId="0" applyFont="1" applyBorder="1" applyAlignment="1" applyProtection="1">
      <alignment horizontal="center" vertical="center" wrapText="1"/>
    </xf>
    <xf numFmtId="0" fontId="12" fillId="0" borderId="34" xfId="0" applyFont="1" applyBorder="1" applyAlignment="1" applyProtection="1">
      <alignment horizontal="center" vertical="center" wrapText="1"/>
    </xf>
    <xf numFmtId="0" fontId="12" fillId="0" borderId="0" xfId="0" applyFont="1" applyBorder="1" applyAlignment="1" applyProtection="1">
      <alignment horizontal="center" vertical="center" wrapText="1"/>
    </xf>
    <xf numFmtId="0" fontId="12" fillId="0" borderId="35" xfId="0" applyFont="1" applyBorder="1" applyAlignment="1" applyProtection="1">
      <alignment horizontal="center" vertical="center" wrapText="1"/>
    </xf>
    <xf numFmtId="0" fontId="12" fillId="0" borderId="30" xfId="0" applyFont="1" applyBorder="1" applyAlignment="1" applyProtection="1">
      <alignment horizontal="center" vertical="center" wrapText="1"/>
    </xf>
    <xf numFmtId="0" fontId="12" fillId="0" borderId="2" xfId="0" applyFont="1" applyBorder="1" applyAlignment="1" applyProtection="1">
      <alignment horizontal="center" vertical="center" wrapText="1"/>
    </xf>
    <xf numFmtId="0" fontId="12" fillId="0" borderId="31" xfId="0" applyFont="1" applyBorder="1" applyAlignment="1" applyProtection="1">
      <alignment horizontal="center" vertical="center" wrapText="1"/>
    </xf>
    <xf numFmtId="0" fontId="4" fillId="0" borderId="16" xfId="0" applyFont="1" applyBorder="1" applyAlignment="1" applyProtection="1">
      <alignment horizontal="center" vertical="center"/>
    </xf>
    <xf numFmtId="0" fontId="4" fillId="0" borderId="19" xfId="0" applyFont="1" applyBorder="1" applyAlignment="1" applyProtection="1">
      <alignment horizontal="center" vertical="center"/>
    </xf>
    <xf numFmtId="0" fontId="4" fillId="0" borderId="22" xfId="0" applyFont="1" applyBorder="1" applyAlignment="1" applyProtection="1">
      <alignment horizontal="center" vertical="center"/>
    </xf>
    <xf numFmtId="0" fontId="4" fillId="0" borderId="17" xfId="0" applyFont="1" applyBorder="1" applyAlignment="1" applyProtection="1">
      <alignment horizontal="center" vertical="center"/>
    </xf>
    <xf numFmtId="0" fontId="4" fillId="0" borderId="20" xfId="0" applyFont="1" applyBorder="1" applyAlignment="1" applyProtection="1">
      <alignment horizontal="center" vertical="center"/>
    </xf>
    <xf numFmtId="0" fontId="4" fillId="0" borderId="23" xfId="0" applyFont="1" applyBorder="1" applyAlignment="1" applyProtection="1">
      <alignment horizontal="center" vertical="center"/>
    </xf>
    <xf numFmtId="0" fontId="11" fillId="3" borderId="55" xfId="0" applyFont="1" applyFill="1" applyBorder="1" applyAlignment="1" applyProtection="1">
      <alignment horizontal="center" vertical="center" wrapText="1"/>
    </xf>
    <xf numFmtId="0" fontId="5" fillId="0" borderId="46" xfId="0" applyFont="1" applyBorder="1" applyAlignment="1" applyProtection="1">
      <alignment horizontal="center" vertical="center"/>
    </xf>
    <xf numFmtId="0" fontId="5" fillId="0" borderId="30" xfId="0" applyFont="1" applyBorder="1" applyAlignment="1" applyProtection="1">
      <alignment horizontal="center" vertical="top"/>
    </xf>
    <xf numFmtId="0" fontId="5" fillId="0" borderId="2" xfId="0" applyFont="1" applyBorder="1" applyAlignment="1" applyProtection="1">
      <alignment horizontal="center" vertical="top"/>
    </xf>
    <xf numFmtId="0" fontId="5" fillId="0" borderId="31" xfId="0" applyFont="1" applyBorder="1" applyAlignment="1" applyProtection="1">
      <alignment horizontal="center" vertical="top"/>
    </xf>
    <xf numFmtId="0" fontId="5" fillId="0" borderId="14" xfId="0" applyFont="1" applyBorder="1" applyAlignment="1" applyProtection="1">
      <alignment horizontal="center" vertical="top"/>
    </xf>
    <xf numFmtId="0" fontId="5" fillId="0" borderId="18" xfId="0" applyFont="1" applyBorder="1" applyAlignment="1" applyProtection="1">
      <alignment horizontal="center" vertical="top"/>
    </xf>
    <xf numFmtId="0" fontId="5" fillId="0" borderId="28" xfId="0" applyFont="1" applyBorder="1" applyAlignment="1" applyProtection="1">
      <alignment horizontal="center" vertical="top"/>
    </xf>
    <xf numFmtId="0" fontId="5" fillId="0" borderId="15" xfId="0" applyFont="1" applyBorder="1" applyAlignment="1" applyProtection="1">
      <alignment horizontal="left" vertical="top" wrapText="1"/>
    </xf>
    <xf numFmtId="0" fontId="5" fillId="0" borderId="1" xfId="0" applyFont="1" applyBorder="1" applyAlignment="1" applyProtection="1">
      <alignment horizontal="left" vertical="top" wrapText="1"/>
    </xf>
    <xf numFmtId="0" fontId="5" fillId="0" borderId="15" xfId="0" applyFont="1" applyBorder="1" applyAlignment="1" applyProtection="1">
      <alignment horizontal="center"/>
    </xf>
    <xf numFmtId="0" fontId="5" fillId="0" borderId="1" xfId="0" applyFont="1" applyBorder="1" applyAlignment="1" applyProtection="1">
      <alignment horizontal="center"/>
    </xf>
    <xf numFmtId="0" fontId="5" fillId="0" borderId="29" xfId="0" applyFont="1" applyBorder="1" applyAlignment="1" applyProtection="1">
      <alignment horizontal="center"/>
    </xf>
    <xf numFmtId="0" fontId="11" fillId="0" borderId="32" xfId="0" applyFont="1" applyBorder="1" applyAlignment="1" applyProtection="1">
      <alignment horizontal="right" vertical="center" wrapText="1"/>
    </xf>
    <xf numFmtId="0" fontId="11" fillId="0" borderId="34" xfId="0" applyFont="1" applyBorder="1" applyAlignment="1" applyProtection="1">
      <alignment horizontal="right" vertical="center" wrapText="1"/>
    </xf>
    <xf numFmtId="0" fontId="11" fillId="0" borderId="37" xfId="0" applyFont="1" applyBorder="1" applyAlignment="1" applyProtection="1">
      <alignment horizontal="right" vertical="center" wrapText="1"/>
    </xf>
    <xf numFmtId="0" fontId="10" fillId="0" borderId="4" xfId="0" applyFont="1" applyBorder="1" applyAlignment="1" applyProtection="1">
      <alignment horizontal="left" vertical="center" wrapText="1"/>
    </xf>
    <xf numFmtId="0" fontId="11" fillId="0" borderId="41" xfId="0" applyFont="1" applyBorder="1" applyAlignment="1" applyProtection="1">
      <alignment horizontal="left" vertical="center" wrapText="1"/>
    </xf>
    <xf numFmtId="0" fontId="6" fillId="0" borderId="16" xfId="0" applyFont="1" applyBorder="1" applyAlignment="1" applyProtection="1">
      <alignment horizontal="center" wrapText="1"/>
    </xf>
    <xf numFmtId="0" fontId="6" fillId="0" borderId="19" xfId="0" applyFont="1" applyBorder="1" applyAlignment="1" applyProtection="1">
      <alignment horizontal="center" wrapText="1"/>
    </xf>
    <xf numFmtId="0" fontId="6" fillId="0" borderId="17" xfId="0" applyFont="1" applyBorder="1" applyAlignment="1" applyProtection="1">
      <alignment horizontal="center" vertical="center"/>
    </xf>
    <xf numFmtId="0" fontId="6" fillId="0" borderId="20" xfId="0" applyFont="1" applyBorder="1" applyAlignment="1" applyProtection="1">
      <alignment horizontal="center" vertical="center"/>
    </xf>
    <xf numFmtId="0" fontId="13" fillId="0" borderId="21" xfId="0" applyFont="1" applyBorder="1" applyAlignment="1" applyProtection="1">
      <alignment horizontal="center" vertical="center" wrapText="1"/>
    </xf>
    <xf numFmtId="0" fontId="13" fillId="0" borderId="36" xfId="0" applyFont="1" applyBorder="1" applyAlignment="1" applyProtection="1">
      <alignment horizontal="center" vertical="center" wrapText="1"/>
    </xf>
    <xf numFmtId="0" fontId="11" fillId="3" borderId="24" xfId="0" applyFont="1" applyFill="1" applyBorder="1" applyAlignment="1" applyProtection="1">
      <alignment horizontal="center" vertical="center" wrapText="1"/>
    </xf>
    <xf numFmtId="0" fontId="11" fillId="3" borderId="51" xfId="0" applyFont="1" applyFill="1" applyBorder="1" applyAlignment="1" applyProtection="1">
      <alignment horizontal="center" vertical="center" wrapText="1"/>
    </xf>
    <xf numFmtId="0" fontId="5" fillId="0" borderId="43" xfId="0" applyFont="1" applyBorder="1" applyAlignment="1" applyProtection="1">
      <alignment horizontal="center" vertical="center"/>
    </xf>
    <xf numFmtId="0" fontId="5" fillId="0" borderId="52" xfId="0" applyFont="1" applyBorder="1" applyAlignment="1" applyProtection="1">
      <alignment horizontal="center" vertical="center"/>
    </xf>
    <xf numFmtId="0" fontId="11" fillId="0" borderId="7" xfId="0" applyFont="1" applyBorder="1" applyAlignment="1" applyProtection="1">
      <alignment horizontal="center" vertical="center"/>
    </xf>
    <xf numFmtId="49" fontId="1" fillId="0" borderId="7" xfId="0" applyNumberFormat="1" applyFont="1" applyBorder="1" applyAlignment="1" applyProtection="1">
      <alignment horizontal="center" vertical="center"/>
    </xf>
    <xf numFmtId="49" fontId="1" fillId="0" borderId="8" xfId="0" applyNumberFormat="1" applyFont="1" applyBorder="1" applyAlignment="1" applyProtection="1">
      <alignment horizontal="center" vertical="center"/>
    </xf>
    <xf numFmtId="0" fontId="5" fillId="0" borderId="30" xfId="0" applyFont="1" applyBorder="1" applyAlignment="1" applyProtection="1">
      <alignment horizontal="center" vertical="center"/>
    </xf>
    <xf numFmtId="0" fontId="5" fillId="0" borderId="2" xfId="0" applyFont="1" applyBorder="1" applyAlignment="1" applyProtection="1">
      <alignment horizontal="center" vertical="center"/>
    </xf>
    <xf numFmtId="0" fontId="10" fillId="0" borderId="13" xfId="0" applyFont="1" applyBorder="1" applyAlignment="1" applyProtection="1">
      <alignment horizontal="left" vertical="center" wrapText="1"/>
    </xf>
    <xf numFmtId="0" fontId="11" fillId="0" borderId="0" xfId="0" applyFont="1" applyBorder="1" applyAlignment="1" applyProtection="1">
      <alignment horizontal="left" vertical="center" wrapText="1"/>
    </xf>
    <xf numFmtId="0" fontId="11" fillId="6" borderId="1" xfId="0" applyFont="1" applyFill="1" applyBorder="1" applyAlignment="1" applyProtection="1">
      <alignment horizontal="center" vertical="center" wrapText="1"/>
      <protection locked="0"/>
    </xf>
    <xf numFmtId="0" fontId="11" fillId="6" borderId="24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Border="1" applyAlignment="1" applyProtection="1">
      <alignment horizontal="left" vertical="center" wrapText="1"/>
    </xf>
    <xf numFmtId="0" fontId="13" fillId="0" borderId="21" xfId="0" applyFont="1" applyBorder="1" applyAlignment="1" applyProtection="1">
      <alignment horizontal="left" vertical="center" wrapText="1"/>
    </xf>
    <xf numFmtId="0" fontId="13" fillId="0" borderId="36" xfId="0" applyFont="1" applyBorder="1" applyAlignment="1" applyProtection="1">
      <alignment horizontal="left" vertical="center" wrapText="1"/>
    </xf>
    <xf numFmtId="0" fontId="4" fillId="0" borderId="0" xfId="0" applyFont="1" applyAlignment="1" applyProtection="1">
      <alignment horizontal="left"/>
    </xf>
    <xf numFmtId="0" fontId="4" fillId="0" borderId="0" xfId="1" applyFont="1" applyFill="1" applyAlignment="1" applyProtection="1">
      <alignment horizontal="left"/>
    </xf>
    <xf numFmtId="0" fontId="4" fillId="0" borderId="1" xfId="1" applyFont="1" applyBorder="1" applyAlignment="1" applyProtection="1"/>
    <xf numFmtId="0" fontId="8" fillId="2" borderId="1" xfId="0" applyFont="1" applyFill="1" applyBorder="1" applyAlignment="1" applyProtection="1">
      <alignment horizontal="center"/>
      <protection locked="0"/>
    </xf>
    <xf numFmtId="49" fontId="1" fillId="0" borderId="0" xfId="0" applyNumberFormat="1" applyFont="1" applyAlignment="1" applyProtection="1">
      <alignment horizontal="center"/>
    </xf>
    <xf numFmtId="0" fontId="2" fillId="0" borderId="0" xfId="0" applyFont="1" applyAlignment="1" applyProtection="1">
      <alignment horizontal="right"/>
    </xf>
    <xf numFmtId="0" fontId="4" fillId="0" borderId="0" xfId="0" applyFont="1" applyAlignment="1" applyProtection="1">
      <alignment horizontal="center"/>
    </xf>
    <xf numFmtId="0" fontId="10" fillId="0" borderId="0" xfId="0" applyFont="1" applyBorder="1" applyAlignment="1" applyProtection="1">
      <alignment horizontal="center" vertical="center"/>
    </xf>
    <xf numFmtId="0" fontId="11" fillId="0" borderId="3" xfId="0" applyFont="1" applyBorder="1" applyAlignment="1" applyProtection="1">
      <alignment horizontal="center" vertical="center"/>
    </xf>
    <xf numFmtId="0" fontId="11" fillId="0" borderId="4" xfId="0" applyFont="1" applyBorder="1" applyAlignment="1" applyProtection="1">
      <alignment horizontal="center" vertical="center"/>
    </xf>
    <xf numFmtId="0" fontId="11" fillId="0" borderId="9" xfId="0" applyFont="1" applyBorder="1" applyAlignment="1" applyProtection="1">
      <alignment horizontal="center" vertical="center"/>
    </xf>
    <xf numFmtId="0" fontId="11" fillId="0" borderId="10" xfId="0" applyFont="1" applyBorder="1" applyAlignment="1" applyProtection="1">
      <alignment horizontal="center" vertical="center"/>
    </xf>
    <xf numFmtId="0" fontId="11" fillId="0" borderId="5" xfId="0" applyFont="1" applyBorder="1" applyAlignment="1" applyProtection="1">
      <alignment horizontal="center" vertical="center"/>
    </xf>
    <xf numFmtId="0" fontId="11" fillId="0" borderId="11" xfId="0" applyFont="1" applyBorder="1" applyAlignment="1" applyProtection="1">
      <alignment horizontal="center" vertical="center"/>
    </xf>
    <xf numFmtId="0" fontId="11" fillId="0" borderId="6" xfId="0" applyFont="1" applyBorder="1" applyAlignment="1" applyProtection="1">
      <alignment horizontal="center"/>
    </xf>
    <xf numFmtId="0" fontId="11" fillId="0" borderId="7" xfId="0" applyFont="1" applyBorder="1" applyAlignment="1" applyProtection="1">
      <alignment horizontal="center"/>
    </xf>
    <xf numFmtId="0" fontId="11" fillId="0" borderId="8" xfId="0" applyFont="1" applyBorder="1" applyAlignment="1" applyProtection="1">
      <alignment horizontal="center"/>
    </xf>
    <xf numFmtId="0" fontId="11" fillId="0" borderId="5" xfId="0" applyFont="1" applyBorder="1" applyAlignment="1" applyProtection="1">
      <alignment horizontal="center" wrapText="1"/>
    </xf>
    <xf numFmtId="0" fontId="11" fillId="0" borderId="11" xfId="0" applyFont="1" applyBorder="1" applyAlignment="1" applyProtection="1">
      <alignment horizontal="center" wrapText="1"/>
    </xf>
    <xf numFmtId="0" fontId="11" fillId="0" borderId="3" xfId="0" applyFont="1" applyBorder="1" applyAlignment="1" applyProtection="1">
      <alignment horizontal="center" vertical="center" wrapText="1"/>
    </xf>
    <xf numFmtId="0" fontId="11" fillId="0" borderId="4" xfId="0" applyFont="1" applyBorder="1" applyAlignment="1" applyProtection="1">
      <alignment horizontal="center" vertical="center" wrapText="1"/>
    </xf>
    <xf numFmtId="0" fontId="11" fillId="0" borderId="9" xfId="0" applyFont="1" applyBorder="1" applyAlignment="1" applyProtection="1">
      <alignment horizontal="center" vertical="center" wrapText="1"/>
    </xf>
    <xf numFmtId="0" fontId="11" fillId="0" borderId="10" xfId="0" applyFont="1" applyBorder="1" applyAlignment="1" applyProtection="1">
      <alignment horizontal="center" vertical="center" wrapText="1"/>
    </xf>
    <xf numFmtId="49" fontId="1" fillId="0" borderId="13" xfId="0" applyNumberFormat="1" applyFont="1" applyBorder="1" applyAlignment="1" applyProtection="1">
      <alignment horizontal="center" vertical="center"/>
    </xf>
    <xf numFmtId="49" fontId="1" fillId="0" borderId="4" xfId="0" applyNumberFormat="1" applyFont="1" applyBorder="1" applyAlignment="1" applyProtection="1">
      <alignment horizontal="center" vertical="center"/>
    </xf>
    <xf numFmtId="0" fontId="26" fillId="0" borderId="17" xfId="0" applyFont="1" applyBorder="1" applyAlignment="1" applyProtection="1">
      <alignment horizontal="center" vertical="center" wrapText="1"/>
    </xf>
    <xf numFmtId="0" fontId="26" fillId="0" borderId="20" xfId="0" applyFont="1" applyBorder="1" applyAlignment="1" applyProtection="1">
      <alignment horizontal="center" vertical="center" wrapText="1"/>
    </xf>
    <xf numFmtId="0" fontId="26" fillId="0" borderId="23" xfId="0" applyFont="1" applyBorder="1" applyAlignment="1" applyProtection="1">
      <alignment horizontal="center" vertical="center" wrapText="1"/>
    </xf>
    <xf numFmtId="0" fontId="13" fillId="0" borderId="19" xfId="0" applyFont="1" applyBorder="1" applyAlignment="1" applyProtection="1">
      <alignment horizontal="left" vertical="center" wrapText="1"/>
    </xf>
    <xf numFmtId="0" fontId="5" fillId="0" borderId="16" xfId="0" applyFont="1" applyBorder="1" applyAlignment="1" applyProtection="1">
      <alignment horizontal="left" vertical="top" wrapText="1"/>
    </xf>
    <xf numFmtId="0" fontId="5" fillId="0" borderId="19" xfId="0" applyFont="1" applyBorder="1" applyAlignment="1" applyProtection="1">
      <alignment horizontal="left" vertical="top" wrapText="1"/>
    </xf>
    <xf numFmtId="0" fontId="5" fillId="0" borderId="36" xfId="0" applyFont="1" applyBorder="1" applyAlignment="1" applyProtection="1">
      <alignment horizontal="left" vertical="top" wrapText="1"/>
    </xf>
    <xf numFmtId="0" fontId="17" fillId="4" borderId="9" xfId="0" applyFont="1" applyFill="1" applyBorder="1" applyAlignment="1" applyProtection="1">
      <alignment horizontal="center" vertical="center"/>
    </xf>
    <xf numFmtId="0" fontId="17" fillId="4" borderId="2" xfId="0" applyFont="1" applyFill="1" applyBorder="1" applyAlignment="1" applyProtection="1">
      <alignment horizontal="center" vertical="center"/>
    </xf>
    <xf numFmtId="0" fontId="6" fillId="0" borderId="17" xfId="0" applyFont="1" applyBorder="1" applyAlignment="1" applyProtection="1">
      <alignment horizontal="center" vertical="center" wrapText="1"/>
    </xf>
    <xf numFmtId="0" fontId="6" fillId="0" borderId="20" xfId="0" applyFont="1" applyBorder="1" applyAlignment="1" applyProtection="1">
      <alignment horizontal="center" vertical="center" wrapText="1"/>
    </xf>
    <xf numFmtId="0" fontId="6" fillId="0" borderId="23" xfId="0" applyFont="1" applyBorder="1" applyAlignment="1" applyProtection="1">
      <alignment horizontal="center" vertical="center" wrapText="1"/>
    </xf>
    <xf numFmtId="0" fontId="11" fillId="0" borderId="32" xfId="0" applyFont="1" applyBorder="1" applyAlignment="1" applyProtection="1">
      <alignment horizontal="center" vertical="center"/>
    </xf>
    <xf numFmtId="0" fontId="11" fillId="0" borderId="33" xfId="0" applyFont="1" applyBorder="1" applyAlignment="1" applyProtection="1">
      <alignment horizontal="center" vertical="center"/>
    </xf>
    <xf numFmtId="0" fontId="11" fillId="0" borderId="32" xfId="0" applyFont="1" applyBorder="1" applyAlignment="1" applyProtection="1">
      <alignment horizontal="center" vertical="center" wrapText="1"/>
    </xf>
    <xf numFmtId="0" fontId="11" fillId="0" borderId="34" xfId="0" applyFont="1" applyBorder="1" applyAlignment="1" applyProtection="1">
      <alignment horizontal="center" vertical="center" wrapText="1"/>
    </xf>
    <xf numFmtId="0" fontId="11" fillId="0" borderId="41" xfId="0" applyFont="1" applyBorder="1" applyAlignment="1" applyProtection="1">
      <alignment horizontal="center" vertical="center"/>
    </xf>
    <xf numFmtId="49" fontId="1" fillId="0" borderId="15" xfId="0" applyNumberFormat="1" applyFont="1" applyBorder="1" applyAlignment="1" applyProtection="1">
      <alignment horizontal="center" vertical="center"/>
    </xf>
    <xf numFmtId="49" fontId="1" fillId="0" borderId="1" xfId="0" applyNumberFormat="1" applyFont="1" applyBorder="1" applyAlignment="1" applyProtection="1">
      <alignment horizontal="center" vertical="center"/>
    </xf>
    <xf numFmtId="49" fontId="1" fillId="0" borderId="29" xfId="0" applyNumberFormat="1" applyFont="1" applyBorder="1" applyAlignment="1" applyProtection="1">
      <alignment horizontal="center" vertical="center"/>
    </xf>
    <xf numFmtId="0" fontId="21" fillId="0" borderId="48" xfId="0" applyFont="1" applyBorder="1" applyAlignment="1" applyProtection="1">
      <alignment horizontal="center" vertical="center"/>
    </xf>
    <xf numFmtId="0" fontId="21" fillId="0" borderId="7" xfId="0" applyFont="1" applyBorder="1" applyAlignment="1" applyProtection="1">
      <alignment horizontal="center" vertical="center"/>
    </xf>
    <xf numFmtId="0" fontId="21" fillId="0" borderId="42" xfId="0" applyFont="1" applyBorder="1" applyAlignment="1" applyProtection="1">
      <alignment horizontal="center" vertical="center"/>
    </xf>
    <xf numFmtId="0" fontId="5" fillId="5" borderId="44" xfId="0" applyFont="1" applyFill="1" applyBorder="1" applyAlignment="1" applyProtection="1">
      <alignment horizontal="center" vertical="center" wrapText="1"/>
    </xf>
    <xf numFmtId="0" fontId="5" fillId="5" borderId="24" xfId="0" applyFont="1" applyFill="1" applyBorder="1" applyAlignment="1" applyProtection="1">
      <alignment horizontal="center" vertical="center" wrapText="1"/>
    </xf>
    <xf numFmtId="0" fontId="5" fillId="5" borderId="21" xfId="0" applyFont="1" applyFill="1" applyBorder="1" applyAlignment="1" applyProtection="1">
      <alignment horizontal="center" vertical="center" wrapText="1"/>
    </xf>
    <xf numFmtId="0" fontId="11" fillId="3" borderId="0" xfId="0" applyFont="1" applyFill="1" applyBorder="1" applyAlignment="1" applyProtection="1">
      <alignment horizontal="center" vertical="center"/>
    </xf>
    <xf numFmtId="0" fontId="22" fillId="0" borderId="48" xfId="0" applyFont="1" applyBorder="1" applyAlignment="1" applyProtection="1">
      <alignment horizontal="center" vertical="center" wrapText="1"/>
    </xf>
    <xf numFmtId="0" fontId="22" fillId="0" borderId="7" xfId="0" applyFont="1" applyBorder="1" applyAlignment="1" applyProtection="1">
      <alignment horizontal="center" vertical="center" wrapText="1"/>
    </xf>
    <xf numFmtId="0" fontId="22" fillId="0" borderId="42" xfId="0" applyFont="1" applyBorder="1" applyAlignment="1" applyProtection="1">
      <alignment horizontal="center" vertical="center" wrapText="1"/>
    </xf>
    <xf numFmtId="0" fontId="11" fillId="3" borderId="34" xfId="0" applyFont="1" applyFill="1" applyBorder="1" applyAlignment="1" applyProtection="1">
      <alignment horizontal="center" vertical="center"/>
    </xf>
    <xf numFmtId="0" fontId="5" fillId="0" borderId="43" xfId="0" applyFont="1" applyBorder="1" applyAlignment="1" applyProtection="1">
      <alignment horizontal="center" vertical="top"/>
    </xf>
    <xf numFmtId="0" fontId="5" fillId="0" borderId="49" xfId="0" applyFont="1" applyBorder="1" applyAlignment="1" applyProtection="1">
      <alignment horizontal="center" vertical="top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13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5" fillId="0" borderId="44" xfId="0" applyFont="1" applyBorder="1" applyAlignment="1" applyProtection="1">
      <alignment horizontal="center"/>
    </xf>
    <xf numFmtId="0" fontId="5" fillId="0" borderId="24" xfId="0" applyFont="1" applyBorder="1" applyAlignment="1" applyProtection="1">
      <alignment horizontal="center"/>
    </xf>
    <xf numFmtId="0" fontId="11" fillId="0" borderId="13" xfId="0" applyFont="1" applyBorder="1" applyAlignment="1" applyProtection="1">
      <alignment horizontal="center" vertical="center"/>
    </xf>
    <xf numFmtId="0" fontId="5" fillId="0" borderId="47" xfId="0" applyFont="1" applyBorder="1" applyAlignment="1" applyProtection="1">
      <alignment horizontal="center" vertical="center"/>
    </xf>
    <xf numFmtId="0" fontId="5" fillId="0" borderId="49" xfId="0" applyFont="1" applyBorder="1" applyAlignment="1" applyProtection="1">
      <alignment horizontal="center" vertical="center"/>
    </xf>
    <xf numFmtId="2" fontId="11" fillId="0" borderId="1" xfId="0" applyNumberFormat="1" applyFont="1" applyFill="1" applyBorder="1" applyAlignment="1" applyProtection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29" Type="http://schemas.openxmlformats.org/officeDocument/2006/relationships/image" Target="../media/image29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695325</xdr:colOff>
      <xdr:row>192</xdr:row>
      <xdr:rowOff>0</xdr:rowOff>
    </xdr:from>
    <xdr:to>
      <xdr:col>6</xdr:col>
      <xdr:colOff>698250</xdr:colOff>
      <xdr:row>195</xdr:row>
      <xdr:rowOff>92324</xdr:rowOff>
    </xdr:to>
    <xdr:pic>
      <xdr:nvPicPr>
        <xdr:cNvPr id="21" name="Рисунок 2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24550" y="11287125"/>
          <a:ext cx="540000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1333500</xdr:colOff>
      <xdr:row>192</xdr:row>
      <xdr:rowOff>0</xdr:rowOff>
    </xdr:from>
    <xdr:to>
      <xdr:col>6</xdr:col>
      <xdr:colOff>1336425</xdr:colOff>
      <xdr:row>195</xdr:row>
      <xdr:rowOff>101849</xdr:rowOff>
    </xdr:to>
    <xdr:pic>
      <xdr:nvPicPr>
        <xdr:cNvPr id="22" name="Рисунок 2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62725" y="11277600"/>
          <a:ext cx="540000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1360714</xdr:colOff>
      <xdr:row>127</xdr:row>
      <xdr:rowOff>95250</xdr:rowOff>
    </xdr:from>
    <xdr:to>
      <xdr:col>6</xdr:col>
      <xdr:colOff>1363639</xdr:colOff>
      <xdr:row>127</xdr:row>
      <xdr:rowOff>244725</xdr:rowOff>
    </xdr:to>
    <xdr:pic>
      <xdr:nvPicPr>
        <xdr:cNvPr id="41" name="Рисунок 40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13764" y="43481625"/>
          <a:ext cx="520950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628650</xdr:colOff>
      <xdr:row>142</xdr:row>
      <xdr:rowOff>28575</xdr:rowOff>
    </xdr:from>
    <xdr:to>
      <xdr:col>6</xdr:col>
      <xdr:colOff>631575</xdr:colOff>
      <xdr:row>142</xdr:row>
      <xdr:rowOff>187575</xdr:rowOff>
    </xdr:to>
    <xdr:pic>
      <xdr:nvPicPr>
        <xdr:cNvPr id="44" name="Рисунок 43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81700" y="61369575"/>
          <a:ext cx="540000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1200150</xdr:colOff>
      <xdr:row>142</xdr:row>
      <xdr:rowOff>47625</xdr:rowOff>
    </xdr:from>
    <xdr:to>
      <xdr:col>6</xdr:col>
      <xdr:colOff>1203075</xdr:colOff>
      <xdr:row>142</xdr:row>
      <xdr:rowOff>187575</xdr:rowOff>
    </xdr:to>
    <xdr:pic>
      <xdr:nvPicPr>
        <xdr:cNvPr id="45" name="Рисунок 44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53200" y="61388625"/>
          <a:ext cx="540000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1771650</xdr:colOff>
      <xdr:row>142</xdr:row>
      <xdr:rowOff>57150</xdr:rowOff>
    </xdr:from>
    <xdr:to>
      <xdr:col>6</xdr:col>
      <xdr:colOff>1774575</xdr:colOff>
      <xdr:row>142</xdr:row>
      <xdr:rowOff>187575</xdr:rowOff>
    </xdr:to>
    <xdr:pic>
      <xdr:nvPicPr>
        <xdr:cNvPr id="46" name="Рисунок 45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24700" y="61398150"/>
          <a:ext cx="511425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666751</xdr:colOff>
      <xdr:row>115</xdr:row>
      <xdr:rowOff>161925</xdr:rowOff>
    </xdr:from>
    <xdr:to>
      <xdr:col>6</xdr:col>
      <xdr:colOff>670688</xdr:colOff>
      <xdr:row>115</xdr:row>
      <xdr:rowOff>244725</xdr:rowOff>
    </xdr:to>
    <xdr:pic>
      <xdr:nvPicPr>
        <xdr:cNvPr id="49" name="Рисунок 48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19801" y="36471225"/>
          <a:ext cx="537337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1247775</xdr:colOff>
      <xdr:row>115</xdr:row>
      <xdr:rowOff>171450</xdr:rowOff>
    </xdr:from>
    <xdr:to>
      <xdr:col>6</xdr:col>
      <xdr:colOff>1252348</xdr:colOff>
      <xdr:row>115</xdr:row>
      <xdr:rowOff>244725</xdr:rowOff>
    </xdr:to>
    <xdr:pic>
      <xdr:nvPicPr>
        <xdr:cNvPr id="50" name="Рисунок 49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00825" y="36480750"/>
          <a:ext cx="538352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695325</xdr:colOff>
      <xdr:row>133</xdr:row>
      <xdr:rowOff>133350</xdr:rowOff>
    </xdr:from>
    <xdr:to>
      <xdr:col>6</xdr:col>
      <xdr:colOff>698250</xdr:colOff>
      <xdr:row>133</xdr:row>
      <xdr:rowOff>673350</xdr:rowOff>
    </xdr:to>
    <xdr:pic>
      <xdr:nvPicPr>
        <xdr:cNvPr id="53" name="Рисунок 52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48375" y="48653700"/>
          <a:ext cx="540000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1295400</xdr:colOff>
      <xdr:row>133</xdr:row>
      <xdr:rowOff>142875</xdr:rowOff>
    </xdr:from>
    <xdr:to>
      <xdr:col>6</xdr:col>
      <xdr:colOff>1298325</xdr:colOff>
      <xdr:row>133</xdr:row>
      <xdr:rowOff>682875</xdr:rowOff>
    </xdr:to>
    <xdr:pic>
      <xdr:nvPicPr>
        <xdr:cNvPr id="54" name="Рисунок 53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48450" y="48663225"/>
          <a:ext cx="540000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676275</xdr:colOff>
      <xdr:row>155</xdr:row>
      <xdr:rowOff>66675</xdr:rowOff>
    </xdr:from>
    <xdr:to>
      <xdr:col>6</xdr:col>
      <xdr:colOff>679200</xdr:colOff>
      <xdr:row>155</xdr:row>
      <xdr:rowOff>187575</xdr:rowOff>
    </xdr:to>
    <xdr:pic>
      <xdr:nvPicPr>
        <xdr:cNvPr id="62" name="Рисунок 61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29325" y="67703700"/>
          <a:ext cx="540000" cy="540000"/>
        </a:xfrm>
        <a:prstGeom prst="rect">
          <a:avLst/>
        </a:prstGeom>
      </xdr:spPr>
    </xdr:pic>
    <xdr:clientData/>
  </xdr:twoCellAnchor>
  <xdr:twoCellAnchor editAs="oneCell">
    <xdr:from>
      <xdr:col>2</xdr:col>
      <xdr:colOff>47625</xdr:colOff>
      <xdr:row>12</xdr:row>
      <xdr:rowOff>95250</xdr:rowOff>
    </xdr:from>
    <xdr:to>
      <xdr:col>2</xdr:col>
      <xdr:colOff>1126482</xdr:colOff>
      <xdr:row>18</xdr:row>
      <xdr:rowOff>230325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1750" y="2752725"/>
          <a:ext cx="1078857" cy="1440000"/>
        </a:xfrm>
        <a:prstGeom prst="rect">
          <a:avLst/>
        </a:prstGeom>
      </xdr:spPr>
    </xdr:pic>
    <xdr:clientData/>
  </xdr:twoCellAnchor>
  <xdr:twoCellAnchor editAs="oneCell">
    <xdr:from>
      <xdr:col>2</xdr:col>
      <xdr:colOff>47625</xdr:colOff>
      <xdr:row>19</xdr:row>
      <xdr:rowOff>85725</xdr:rowOff>
    </xdr:from>
    <xdr:to>
      <xdr:col>2</xdr:col>
      <xdr:colOff>1126482</xdr:colOff>
      <xdr:row>24</xdr:row>
      <xdr:rowOff>430350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1750" y="4724400"/>
          <a:ext cx="1078857" cy="1440000"/>
        </a:xfrm>
        <a:prstGeom prst="rect">
          <a:avLst/>
        </a:prstGeom>
      </xdr:spPr>
    </xdr:pic>
    <xdr:clientData/>
  </xdr:twoCellAnchor>
  <xdr:twoCellAnchor editAs="oneCell">
    <xdr:from>
      <xdr:col>2</xdr:col>
      <xdr:colOff>19050</xdr:colOff>
      <xdr:row>25</xdr:row>
      <xdr:rowOff>85725</xdr:rowOff>
    </xdr:from>
    <xdr:to>
      <xdr:col>2</xdr:col>
      <xdr:colOff>1097907</xdr:colOff>
      <xdr:row>30</xdr:row>
      <xdr:rowOff>430350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3175" y="6553200"/>
          <a:ext cx="1078857" cy="1440000"/>
        </a:xfrm>
        <a:prstGeom prst="rect">
          <a:avLst/>
        </a:prstGeom>
      </xdr:spPr>
    </xdr:pic>
    <xdr:clientData/>
  </xdr:twoCellAnchor>
  <xdr:twoCellAnchor editAs="oneCell">
    <xdr:from>
      <xdr:col>2</xdr:col>
      <xdr:colOff>66675</xdr:colOff>
      <xdr:row>37</xdr:row>
      <xdr:rowOff>57150</xdr:rowOff>
    </xdr:from>
    <xdr:to>
      <xdr:col>2</xdr:col>
      <xdr:colOff>1145532</xdr:colOff>
      <xdr:row>42</xdr:row>
      <xdr:rowOff>401775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0800" y="10096500"/>
          <a:ext cx="1078857" cy="1440000"/>
        </a:xfrm>
        <a:prstGeom prst="rect">
          <a:avLst/>
        </a:prstGeom>
      </xdr:spPr>
    </xdr:pic>
    <xdr:clientData/>
  </xdr:twoCellAnchor>
  <xdr:twoCellAnchor editAs="oneCell">
    <xdr:from>
      <xdr:col>2</xdr:col>
      <xdr:colOff>76200</xdr:colOff>
      <xdr:row>49</xdr:row>
      <xdr:rowOff>85725</xdr:rowOff>
    </xdr:from>
    <xdr:to>
      <xdr:col>2</xdr:col>
      <xdr:colOff>1155057</xdr:colOff>
      <xdr:row>54</xdr:row>
      <xdr:rowOff>430350</xdr:rowOff>
    </xdr:to>
    <xdr:pic>
      <xdr:nvPicPr>
        <xdr:cNvPr id="7" name="Рисунок 6"/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0325" y="13658850"/>
          <a:ext cx="1078857" cy="1440000"/>
        </a:xfrm>
        <a:prstGeom prst="rect">
          <a:avLst/>
        </a:prstGeom>
      </xdr:spPr>
    </xdr:pic>
    <xdr:clientData/>
  </xdr:twoCellAnchor>
  <xdr:twoCellAnchor editAs="oneCell">
    <xdr:from>
      <xdr:col>2</xdr:col>
      <xdr:colOff>47625</xdr:colOff>
      <xdr:row>55</xdr:row>
      <xdr:rowOff>57150</xdr:rowOff>
    </xdr:from>
    <xdr:to>
      <xdr:col>2</xdr:col>
      <xdr:colOff>1126482</xdr:colOff>
      <xdr:row>60</xdr:row>
      <xdr:rowOff>401775</xdr:rowOff>
    </xdr:to>
    <xdr:pic>
      <xdr:nvPicPr>
        <xdr:cNvPr id="8" name="Рисунок 7"/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1750" y="15392400"/>
          <a:ext cx="1078857" cy="1440000"/>
        </a:xfrm>
        <a:prstGeom prst="rect">
          <a:avLst/>
        </a:prstGeom>
      </xdr:spPr>
    </xdr:pic>
    <xdr:clientData/>
  </xdr:twoCellAnchor>
  <xdr:twoCellAnchor editAs="oneCell">
    <xdr:from>
      <xdr:col>2</xdr:col>
      <xdr:colOff>47625</xdr:colOff>
      <xdr:row>61</xdr:row>
      <xdr:rowOff>47625</xdr:rowOff>
    </xdr:from>
    <xdr:to>
      <xdr:col>2</xdr:col>
      <xdr:colOff>1126482</xdr:colOff>
      <xdr:row>67</xdr:row>
      <xdr:rowOff>154125</xdr:rowOff>
    </xdr:to>
    <xdr:pic>
      <xdr:nvPicPr>
        <xdr:cNvPr id="9" name="Рисунок 8"/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1750" y="17145000"/>
          <a:ext cx="1078857" cy="1440000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70</xdr:row>
      <xdr:rowOff>57150</xdr:rowOff>
    </xdr:from>
    <xdr:to>
      <xdr:col>2</xdr:col>
      <xdr:colOff>1136007</xdr:colOff>
      <xdr:row>76</xdr:row>
      <xdr:rowOff>173175</xdr:rowOff>
    </xdr:to>
    <xdr:pic>
      <xdr:nvPicPr>
        <xdr:cNvPr id="10" name="Рисунок 9"/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81275" y="19440525"/>
          <a:ext cx="1078857" cy="1440000"/>
        </a:xfrm>
        <a:prstGeom prst="rect">
          <a:avLst/>
        </a:prstGeom>
      </xdr:spPr>
    </xdr:pic>
    <xdr:clientData/>
  </xdr:twoCellAnchor>
  <xdr:twoCellAnchor editAs="oneCell">
    <xdr:from>
      <xdr:col>2</xdr:col>
      <xdr:colOff>76200</xdr:colOff>
      <xdr:row>91</xdr:row>
      <xdr:rowOff>38100</xdr:rowOff>
    </xdr:from>
    <xdr:to>
      <xdr:col>2</xdr:col>
      <xdr:colOff>1155057</xdr:colOff>
      <xdr:row>96</xdr:row>
      <xdr:rowOff>382725</xdr:rowOff>
    </xdr:to>
    <xdr:pic>
      <xdr:nvPicPr>
        <xdr:cNvPr id="11" name="Рисунок 10"/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0325" y="24688800"/>
          <a:ext cx="1078857" cy="1440000"/>
        </a:xfrm>
        <a:prstGeom prst="rect">
          <a:avLst/>
        </a:prstGeom>
      </xdr:spPr>
    </xdr:pic>
    <xdr:clientData/>
  </xdr:twoCellAnchor>
  <xdr:twoCellAnchor editAs="oneCell">
    <xdr:from>
      <xdr:col>2</xdr:col>
      <xdr:colOff>66675</xdr:colOff>
      <xdr:row>110</xdr:row>
      <xdr:rowOff>142875</xdr:rowOff>
    </xdr:from>
    <xdr:to>
      <xdr:col>2</xdr:col>
      <xdr:colOff>1103475</xdr:colOff>
      <xdr:row>115</xdr:row>
      <xdr:rowOff>345600</xdr:rowOff>
    </xdr:to>
    <xdr:pic>
      <xdr:nvPicPr>
        <xdr:cNvPr id="12" name="Рисунок 11"/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0800" y="30356175"/>
          <a:ext cx="1036800" cy="1260000"/>
        </a:xfrm>
        <a:prstGeom prst="rect">
          <a:avLst/>
        </a:prstGeom>
      </xdr:spPr>
    </xdr:pic>
    <xdr:clientData/>
  </xdr:twoCellAnchor>
  <xdr:twoCellAnchor editAs="oneCell">
    <xdr:from>
      <xdr:col>2</xdr:col>
      <xdr:colOff>66675</xdr:colOff>
      <xdr:row>116</xdr:row>
      <xdr:rowOff>142875</xdr:rowOff>
    </xdr:from>
    <xdr:to>
      <xdr:col>2</xdr:col>
      <xdr:colOff>1103475</xdr:colOff>
      <xdr:row>121</xdr:row>
      <xdr:rowOff>240825</xdr:rowOff>
    </xdr:to>
    <xdr:pic>
      <xdr:nvPicPr>
        <xdr:cNvPr id="13" name="Рисунок 12"/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0800" y="32337375"/>
          <a:ext cx="1036800" cy="1260000"/>
        </a:xfrm>
        <a:prstGeom prst="rect">
          <a:avLst/>
        </a:prstGeom>
      </xdr:spPr>
    </xdr:pic>
    <xdr:clientData/>
  </xdr:twoCellAnchor>
  <xdr:twoCellAnchor editAs="oneCell">
    <xdr:from>
      <xdr:col>2</xdr:col>
      <xdr:colOff>85725</xdr:colOff>
      <xdr:row>122</xdr:row>
      <xdr:rowOff>76200</xdr:rowOff>
    </xdr:from>
    <xdr:to>
      <xdr:col>2</xdr:col>
      <xdr:colOff>1122525</xdr:colOff>
      <xdr:row>127</xdr:row>
      <xdr:rowOff>136050</xdr:rowOff>
    </xdr:to>
    <xdr:pic>
      <xdr:nvPicPr>
        <xdr:cNvPr id="14" name="Рисунок 13"/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34690050"/>
          <a:ext cx="1036800" cy="1260000"/>
        </a:xfrm>
        <a:prstGeom prst="rect">
          <a:avLst/>
        </a:prstGeom>
      </xdr:spPr>
    </xdr:pic>
    <xdr:clientData/>
  </xdr:twoCellAnchor>
  <xdr:twoCellAnchor editAs="oneCell">
    <xdr:from>
      <xdr:col>2</xdr:col>
      <xdr:colOff>76200</xdr:colOff>
      <xdr:row>128</xdr:row>
      <xdr:rowOff>114300</xdr:rowOff>
    </xdr:from>
    <xdr:to>
      <xdr:col>2</xdr:col>
      <xdr:colOff>1113000</xdr:colOff>
      <xdr:row>133</xdr:row>
      <xdr:rowOff>317025</xdr:rowOff>
    </xdr:to>
    <xdr:pic>
      <xdr:nvPicPr>
        <xdr:cNvPr id="15" name="Рисунок 14"/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0325" y="37033200"/>
          <a:ext cx="1036800" cy="1260000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136</xdr:row>
      <xdr:rowOff>152400</xdr:rowOff>
    </xdr:from>
    <xdr:to>
      <xdr:col>2</xdr:col>
      <xdr:colOff>1093950</xdr:colOff>
      <xdr:row>142</xdr:row>
      <xdr:rowOff>78900</xdr:rowOff>
    </xdr:to>
    <xdr:pic>
      <xdr:nvPicPr>
        <xdr:cNvPr id="16" name="Рисунок 15"/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81275" y="39262050"/>
          <a:ext cx="1036800" cy="1260000"/>
        </a:xfrm>
        <a:prstGeom prst="rect">
          <a:avLst/>
        </a:prstGeom>
      </xdr:spPr>
    </xdr:pic>
    <xdr:clientData/>
  </xdr:twoCellAnchor>
  <xdr:twoCellAnchor editAs="oneCell">
    <xdr:from>
      <xdr:col>2</xdr:col>
      <xdr:colOff>76200</xdr:colOff>
      <xdr:row>143</xdr:row>
      <xdr:rowOff>123825</xdr:rowOff>
    </xdr:from>
    <xdr:to>
      <xdr:col>2</xdr:col>
      <xdr:colOff>1113000</xdr:colOff>
      <xdr:row>148</xdr:row>
      <xdr:rowOff>174150</xdr:rowOff>
    </xdr:to>
    <xdr:pic>
      <xdr:nvPicPr>
        <xdr:cNvPr id="17" name="Рисунок 16"/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0325" y="41367075"/>
          <a:ext cx="1036800" cy="1260000"/>
        </a:xfrm>
        <a:prstGeom prst="rect">
          <a:avLst/>
        </a:prstGeom>
      </xdr:spPr>
    </xdr:pic>
    <xdr:clientData/>
  </xdr:twoCellAnchor>
  <xdr:twoCellAnchor editAs="oneCell">
    <xdr:from>
      <xdr:col>2</xdr:col>
      <xdr:colOff>85725</xdr:colOff>
      <xdr:row>150</xdr:row>
      <xdr:rowOff>76200</xdr:rowOff>
    </xdr:from>
    <xdr:to>
      <xdr:col>2</xdr:col>
      <xdr:colOff>1122525</xdr:colOff>
      <xdr:row>155</xdr:row>
      <xdr:rowOff>174150</xdr:rowOff>
    </xdr:to>
    <xdr:pic>
      <xdr:nvPicPr>
        <xdr:cNvPr id="18" name="Рисунок 17"/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43643550"/>
          <a:ext cx="1036800" cy="1260000"/>
        </a:xfrm>
        <a:prstGeom prst="rect">
          <a:avLst/>
        </a:prstGeom>
      </xdr:spPr>
    </xdr:pic>
    <xdr:clientData/>
  </xdr:twoCellAnchor>
  <xdr:twoCellAnchor editAs="oneCell">
    <xdr:from>
      <xdr:col>2</xdr:col>
      <xdr:colOff>76200</xdr:colOff>
      <xdr:row>31</xdr:row>
      <xdr:rowOff>95250</xdr:rowOff>
    </xdr:from>
    <xdr:to>
      <xdr:col>2</xdr:col>
      <xdr:colOff>1155057</xdr:colOff>
      <xdr:row>36</xdr:row>
      <xdr:rowOff>439875</xdr:rowOff>
    </xdr:to>
    <xdr:pic>
      <xdr:nvPicPr>
        <xdr:cNvPr id="19" name="Рисунок 18"/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0325" y="8362950"/>
          <a:ext cx="1078857" cy="1440000"/>
        </a:xfrm>
        <a:prstGeom prst="rect">
          <a:avLst/>
        </a:prstGeom>
      </xdr:spPr>
    </xdr:pic>
    <xdr:clientData/>
  </xdr:twoCellAnchor>
  <xdr:twoCellAnchor editAs="oneCell">
    <xdr:from>
      <xdr:col>2</xdr:col>
      <xdr:colOff>47625</xdr:colOff>
      <xdr:row>103</xdr:row>
      <xdr:rowOff>133350</xdr:rowOff>
    </xdr:from>
    <xdr:to>
      <xdr:col>2</xdr:col>
      <xdr:colOff>1126482</xdr:colOff>
      <xdr:row>108</xdr:row>
      <xdr:rowOff>477975</xdr:rowOff>
    </xdr:to>
    <xdr:pic>
      <xdr:nvPicPr>
        <xdr:cNvPr id="20" name="Рисунок 19"/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1750" y="28327350"/>
          <a:ext cx="1078857" cy="1440000"/>
        </a:xfrm>
        <a:prstGeom prst="rect">
          <a:avLst/>
        </a:prstGeom>
      </xdr:spPr>
    </xdr:pic>
    <xdr:clientData/>
  </xdr:twoCellAnchor>
  <xdr:twoCellAnchor editAs="oneCell">
    <xdr:from>
      <xdr:col>2</xdr:col>
      <xdr:colOff>47625</xdr:colOff>
      <xdr:row>85</xdr:row>
      <xdr:rowOff>57150</xdr:rowOff>
    </xdr:from>
    <xdr:to>
      <xdr:col>2</xdr:col>
      <xdr:colOff>1126482</xdr:colOff>
      <xdr:row>90</xdr:row>
      <xdr:rowOff>401775</xdr:rowOff>
    </xdr:to>
    <xdr:pic>
      <xdr:nvPicPr>
        <xdr:cNvPr id="23" name="Рисунок 22"/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1750" y="22964775"/>
          <a:ext cx="1078857" cy="1440000"/>
        </a:xfrm>
        <a:prstGeom prst="rect">
          <a:avLst/>
        </a:prstGeom>
      </xdr:spPr>
    </xdr:pic>
    <xdr:clientData/>
  </xdr:twoCellAnchor>
  <xdr:twoCellAnchor editAs="oneCell">
    <xdr:from>
      <xdr:col>2</xdr:col>
      <xdr:colOff>76200</xdr:colOff>
      <xdr:row>79</xdr:row>
      <xdr:rowOff>57150</xdr:rowOff>
    </xdr:from>
    <xdr:to>
      <xdr:col>2</xdr:col>
      <xdr:colOff>1155057</xdr:colOff>
      <xdr:row>84</xdr:row>
      <xdr:rowOff>401775</xdr:rowOff>
    </xdr:to>
    <xdr:pic>
      <xdr:nvPicPr>
        <xdr:cNvPr id="24" name="Рисунок 23"/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0325" y="21193125"/>
          <a:ext cx="1078857" cy="1440000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97</xdr:row>
      <xdr:rowOff>28575</xdr:rowOff>
    </xdr:from>
    <xdr:to>
      <xdr:col>2</xdr:col>
      <xdr:colOff>1136007</xdr:colOff>
      <xdr:row>102</xdr:row>
      <xdr:rowOff>373200</xdr:rowOff>
    </xdr:to>
    <xdr:pic>
      <xdr:nvPicPr>
        <xdr:cNvPr id="25" name="Рисунок 24"/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81275" y="26450925"/>
          <a:ext cx="1078857" cy="1440000"/>
        </a:xfrm>
        <a:prstGeom prst="rect">
          <a:avLst/>
        </a:prstGeom>
      </xdr:spPr>
    </xdr:pic>
    <xdr:clientData/>
  </xdr:twoCellAnchor>
  <xdr:twoCellAnchor editAs="oneCell">
    <xdr:from>
      <xdr:col>2</xdr:col>
      <xdr:colOff>85725</xdr:colOff>
      <xdr:row>43</xdr:row>
      <xdr:rowOff>133349</xdr:rowOff>
    </xdr:from>
    <xdr:to>
      <xdr:col>2</xdr:col>
      <xdr:colOff>1152525</xdr:colOff>
      <xdr:row>48</xdr:row>
      <xdr:rowOff>461881</xdr:rowOff>
    </xdr:to>
    <xdr:pic>
      <xdr:nvPicPr>
        <xdr:cNvPr id="26" name="Рисунок 25"/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12496799"/>
          <a:ext cx="1066800" cy="1423907"/>
        </a:xfrm>
        <a:prstGeom prst="rect">
          <a:avLst/>
        </a:prstGeom>
      </xdr:spPr>
    </xdr:pic>
    <xdr:clientData/>
  </xdr:twoCellAnchor>
  <xdr:twoCellAnchor editAs="oneCell">
    <xdr:from>
      <xdr:col>2</xdr:col>
      <xdr:colOff>47625</xdr:colOff>
      <xdr:row>172</xdr:row>
      <xdr:rowOff>71438</xdr:rowOff>
    </xdr:from>
    <xdr:to>
      <xdr:col>3</xdr:col>
      <xdr:colOff>4039</xdr:colOff>
      <xdr:row>179</xdr:row>
      <xdr:rowOff>3133</xdr:rowOff>
    </xdr:to>
    <xdr:pic>
      <xdr:nvPicPr>
        <xdr:cNvPr id="43" name="Рисунок 42"/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1750" y="6624638"/>
          <a:ext cx="1147039" cy="1603332"/>
        </a:xfrm>
        <a:prstGeom prst="rect">
          <a:avLst/>
        </a:prstGeom>
      </xdr:spPr>
    </xdr:pic>
    <xdr:clientData/>
  </xdr:twoCellAnchor>
  <xdr:twoCellAnchor editAs="oneCell">
    <xdr:from>
      <xdr:col>2</xdr:col>
      <xdr:colOff>76200</xdr:colOff>
      <xdr:row>166</xdr:row>
      <xdr:rowOff>57150</xdr:rowOff>
    </xdr:from>
    <xdr:to>
      <xdr:col>3</xdr:col>
      <xdr:colOff>4039</xdr:colOff>
      <xdr:row>172</xdr:row>
      <xdr:rowOff>95999</xdr:rowOff>
    </xdr:to>
    <xdr:pic>
      <xdr:nvPicPr>
        <xdr:cNvPr id="47" name="Рисунок 46"/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0325" y="4876800"/>
          <a:ext cx="1118464" cy="1619999"/>
        </a:xfrm>
        <a:prstGeom prst="rect">
          <a:avLst/>
        </a:prstGeom>
      </xdr:spPr>
    </xdr:pic>
    <xdr:clientData/>
  </xdr:twoCellAnchor>
  <xdr:twoCellAnchor editAs="oneCell">
    <xdr:from>
      <xdr:col>2</xdr:col>
      <xdr:colOff>19050</xdr:colOff>
      <xdr:row>179</xdr:row>
      <xdr:rowOff>104775</xdr:rowOff>
    </xdr:from>
    <xdr:to>
      <xdr:col>3</xdr:col>
      <xdr:colOff>1912</xdr:colOff>
      <xdr:row>184</xdr:row>
      <xdr:rowOff>676274</xdr:rowOff>
    </xdr:to>
    <xdr:pic>
      <xdr:nvPicPr>
        <xdr:cNvPr id="48" name="Рисунок 47"/>
        <xdr:cNvPicPr>
          <a:picLocks noChangeAspect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3175" y="8658225"/>
          <a:ext cx="1173487" cy="1609724"/>
        </a:xfrm>
        <a:prstGeom prst="rect">
          <a:avLst/>
        </a:prstGeom>
      </xdr:spPr>
    </xdr:pic>
    <xdr:clientData/>
  </xdr:twoCellAnchor>
  <xdr:twoCellAnchor editAs="oneCell">
    <xdr:from>
      <xdr:col>6</xdr:col>
      <xdr:colOff>695325</xdr:colOff>
      <xdr:row>191</xdr:row>
      <xdr:rowOff>152400</xdr:rowOff>
    </xdr:from>
    <xdr:to>
      <xdr:col>6</xdr:col>
      <xdr:colOff>698250</xdr:colOff>
      <xdr:row>192</xdr:row>
      <xdr:rowOff>6599</xdr:rowOff>
    </xdr:to>
    <xdr:pic>
      <xdr:nvPicPr>
        <xdr:cNvPr id="51" name="Рисунок 5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0" y="12020550"/>
          <a:ext cx="2925" cy="816224"/>
        </a:xfrm>
        <a:prstGeom prst="rect">
          <a:avLst/>
        </a:prstGeom>
      </xdr:spPr>
    </xdr:pic>
    <xdr:clientData/>
  </xdr:twoCellAnchor>
  <xdr:twoCellAnchor editAs="oneCell">
    <xdr:from>
      <xdr:col>6</xdr:col>
      <xdr:colOff>1333500</xdr:colOff>
      <xdr:row>191</xdr:row>
      <xdr:rowOff>142875</xdr:rowOff>
    </xdr:from>
    <xdr:to>
      <xdr:col>6</xdr:col>
      <xdr:colOff>1336425</xdr:colOff>
      <xdr:row>192</xdr:row>
      <xdr:rowOff>6599</xdr:rowOff>
    </xdr:to>
    <xdr:pic>
      <xdr:nvPicPr>
        <xdr:cNvPr id="52" name="Рисунок 5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6925" y="12011025"/>
          <a:ext cx="2925" cy="825749"/>
        </a:xfrm>
        <a:prstGeom prst="rect">
          <a:avLst/>
        </a:prstGeom>
      </xdr:spPr>
    </xdr:pic>
    <xdr:clientData/>
  </xdr:twoCellAnchor>
  <xdr:twoCellAnchor editAs="oneCell">
    <xdr:from>
      <xdr:col>2</xdr:col>
      <xdr:colOff>66675</xdr:colOff>
      <xdr:row>186</xdr:row>
      <xdr:rowOff>95249</xdr:rowOff>
    </xdr:from>
    <xdr:to>
      <xdr:col>2</xdr:col>
      <xdr:colOff>1133475</xdr:colOff>
      <xdr:row>191</xdr:row>
      <xdr:rowOff>845344</xdr:rowOff>
    </xdr:to>
    <xdr:pic>
      <xdr:nvPicPr>
        <xdr:cNvPr id="55" name="Рисунок 54"/>
        <xdr:cNvPicPr>
          <a:picLocks noChangeAspect="1"/>
        </xdr:cNvPicPr>
      </xdr:nvPicPr>
      <xdr:blipFill rotWithShape="1"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111" r="11111"/>
        <a:stretch/>
      </xdr:blipFill>
      <xdr:spPr>
        <a:xfrm>
          <a:off x="2590800" y="56626124"/>
          <a:ext cx="1066800" cy="2024064"/>
        </a:xfrm>
        <a:prstGeom prst="rect">
          <a:avLst/>
        </a:prstGeom>
      </xdr:spPr>
    </xdr:pic>
    <xdr:clientData/>
  </xdr:twoCellAnchor>
  <xdr:twoCellAnchor editAs="oneCell">
    <xdr:from>
      <xdr:col>2</xdr:col>
      <xdr:colOff>59531</xdr:colOff>
      <xdr:row>158</xdr:row>
      <xdr:rowOff>178594</xdr:rowOff>
    </xdr:from>
    <xdr:to>
      <xdr:col>2</xdr:col>
      <xdr:colOff>1105847</xdr:colOff>
      <xdr:row>165</xdr:row>
      <xdr:rowOff>574353</xdr:rowOff>
    </xdr:to>
    <xdr:pic>
      <xdr:nvPicPr>
        <xdr:cNvPr id="56" name="Рисунок 55"/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83656" y="48720375"/>
          <a:ext cx="1046316" cy="193166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goodvin-deti.ru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93"/>
  <sheetViews>
    <sheetView tabSelected="1" topLeftCell="A67" zoomScale="80" zoomScaleNormal="80" workbookViewId="0">
      <selection activeCell="L75" sqref="L75"/>
    </sheetView>
  </sheetViews>
  <sheetFormatPr defaultRowHeight="15" x14ac:dyDescent="0.25"/>
  <cols>
    <col min="1" max="1" width="4.7109375" customWidth="1"/>
    <col min="2" max="2" width="33.140625" customWidth="1"/>
    <col min="3" max="3" width="17.85546875" customWidth="1"/>
    <col min="4" max="4" width="7.85546875" customWidth="1"/>
    <col min="5" max="5" width="3.7109375" style="71" customWidth="1"/>
    <col min="6" max="6" width="2.28515625" bestFit="1" customWidth="1"/>
    <col min="7" max="7" width="28.7109375" customWidth="1"/>
    <col min="8" max="9" width="4.5703125" customWidth="1"/>
    <col min="10" max="21" width="4.7109375" customWidth="1"/>
    <col min="22" max="22" width="10.7109375" customWidth="1"/>
    <col min="23" max="23" width="27.7109375" customWidth="1"/>
  </cols>
  <sheetData>
    <row r="1" spans="1:23" ht="26.25" x14ac:dyDescent="0.4">
      <c r="A1" s="261"/>
      <c r="B1" s="261"/>
      <c r="C1" s="261"/>
      <c r="D1" s="262" t="s">
        <v>24</v>
      </c>
      <c r="E1" s="262"/>
      <c r="F1" s="262"/>
      <c r="G1" s="262"/>
      <c r="H1" s="262"/>
      <c r="I1" s="262"/>
      <c r="J1" s="262"/>
      <c r="K1" s="262"/>
      <c r="L1" s="262"/>
      <c r="M1" s="262"/>
      <c r="N1" s="262"/>
      <c r="O1" s="262"/>
      <c r="P1" s="262"/>
      <c r="Q1" s="262"/>
      <c r="R1" s="262"/>
      <c r="S1" s="262"/>
      <c r="T1" s="262"/>
      <c r="U1" s="262"/>
      <c r="V1" s="262"/>
      <c r="W1" s="262"/>
    </row>
    <row r="2" spans="1:23" ht="30.75" customHeight="1" x14ac:dyDescent="0.35">
      <c r="A2" s="1"/>
      <c r="B2" s="263"/>
      <c r="C2" s="263"/>
      <c r="D2" s="263"/>
      <c r="E2" s="263"/>
      <c r="F2" s="263"/>
      <c r="G2" s="263"/>
      <c r="H2" s="263"/>
      <c r="I2" s="263"/>
      <c r="J2" s="263"/>
      <c r="K2" s="263"/>
      <c r="L2" s="263"/>
      <c r="M2" s="263"/>
      <c r="N2" s="263"/>
      <c r="O2" s="263"/>
      <c r="P2" s="263"/>
      <c r="Q2" s="51"/>
      <c r="R2" s="51"/>
      <c r="S2" s="51"/>
      <c r="T2" s="51"/>
      <c r="U2" s="51"/>
      <c r="V2" s="2"/>
      <c r="W2" s="3"/>
    </row>
    <row r="3" spans="1:23" ht="18.75" x14ac:dyDescent="0.3">
      <c r="A3" s="257" t="s">
        <v>0</v>
      </c>
      <c r="B3" s="257"/>
      <c r="C3" s="257"/>
      <c r="D3" s="258"/>
      <c r="E3" s="258"/>
      <c r="F3" s="258"/>
      <c r="G3" s="259" t="s">
        <v>1</v>
      </c>
      <c r="H3" s="259"/>
      <c r="I3" s="259"/>
      <c r="J3" s="260"/>
      <c r="K3" s="260"/>
      <c r="L3" s="260"/>
      <c r="M3" s="260"/>
      <c r="N3" s="260"/>
      <c r="O3" s="260"/>
      <c r="P3" s="260"/>
      <c r="Q3" s="260"/>
      <c r="R3" s="260"/>
      <c r="S3" s="260"/>
      <c r="T3" s="260"/>
      <c r="U3" s="260"/>
      <c r="V3" s="260"/>
      <c r="W3" s="4"/>
    </row>
    <row r="4" spans="1:23" ht="18.75" x14ac:dyDescent="0.3">
      <c r="A4" s="257" t="s">
        <v>2</v>
      </c>
      <c r="B4" s="257"/>
      <c r="C4" s="257"/>
      <c r="D4" s="258"/>
      <c r="E4" s="258"/>
      <c r="F4" s="258"/>
      <c r="G4" s="259" t="s">
        <v>3</v>
      </c>
      <c r="H4" s="259"/>
      <c r="I4" s="259"/>
      <c r="J4" s="260"/>
      <c r="K4" s="260"/>
      <c r="L4" s="260"/>
      <c r="M4" s="260"/>
      <c r="N4" s="260"/>
      <c r="O4" s="260"/>
      <c r="P4" s="260"/>
      <c r="Q4" s="260"/>
      <c r="R4" s="260"/>
      <c r="S4" s="260"/>
      <c r="T4" s="260"/>
      <c r="U4" s="260"/>
      <c r="V4" s="260"/>
      <c r="W4" s="4"/>
    </row>
    <row r="5" spans="1:23" ht="18.75" x14ac:dyDescent="0.3">
      <c r="A5" s="5" t="s">
        <v>4</v>
      </c>
      <c r="B5" s="5"/>
      <c r="C5" s="5"/>
      <c r="D5" s="6"/>
      <c r="E5" s="50"/>
      <c r="F5" s="6"/>
      <c r="G5" s="259" t="s">
        <v>5</v>
      </c>
      <c r="H5" s="259"/>
      <c r="I5" s="259"/>
      <c r="J5" s="260"/>
      <c r="K5" s="260"/>
      <c r="L5" s="260"/>
      <c r="M5" s="260"/>
      <c r="N5" s="260"/>
      <c r="O5" s="260"/>
      <c r="P5" s="260"/>
      <c r="Q5" s="260"/>
      <c r="R5" s="260"/>
      <c r="S5" s="260"/>
      <c r="T5" s="260"/>
      <c r="U5" s="260"/>
      <c r="V5" s="260"/>
      <c r="W5" s="4"/>
    </row>
    <row r="6" spans="1:23" ht="18.75" x14ac:dyDescent="0.3">
      <c r="A6" s="5" t="s">
        <v>6</v>
      </c>
      <c r="B6" s="5"/>
      <c r="C6" s="8" t="s">
        <v>7</v>
      </c>
      <c r="D6" s="62"/>
      <c r="E6" s="68"/>
      <c r="F6" s="6"/>
      <c r="G6" s="259" t="s">
        <v>8</v>
      </c>
      <c r="H6" s="259"/>
      <c r="I6" s="259"/>
      <c r="J6" s="260"/>
      <c r="K6" s="260"/>
      <c r="L6" s="260"/>
      <c r="M6" s="260"/>
      <c r="N6" s="260"/>
      <c r="O6" s="260"/>
      <c r="P6" s="260"/>
      <c r="Q6" s="260"/>
      <c r="R6" s="260"/>
      <c r="S6" s="260"/>
      <c r="T6" s="260"/>
      <c r="U6" s="260"/>
      <c r="V6" s="260"/>
      <c r="W6" s="4"/>
    </row>
    <row r="7" spans="1:23" ht="11.25" customHeight="1" x14ac:dyDescent="0.3">
      <c r="A7" s="5"/>
      <c r="B7" s="5"/>
      <c r="C7" s="7"/>
      <c r="D7" s="8"/>
      <c r="E7" s="69"/>
      <c r="F7" s="6"/>
      <c r="G7" s="36"/>
      <c r="H7" s="36"/>
      <c r="I7" s="36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  <c r="W7" s="4"/>
    </row>
    <row r="8" spans="1:23" ht="15.75" x14ac:dyDescent="0.25">
      <c r="A8" s="264" t="s">
        <v>9</v>
      </c>
      <c r="B8" s="197"/>
      <c r="C8" s="197"/>
      <c r="D8" s="197"/>
      <c r="E8" s="197"/>
      <c r="F8" s="197"/>
      <c r="G8" s="197"/>
      <c r="H8" s="197"/>
      <c r="I8" s="197"/>
      <c r="J8" s="197"/>
      <c r="K8" s="197"/>
      <c r="L8" s="197"/>
      <c r="M8" s="197"/>
      <c r="N8" s="197"/>
      <c r="O8" s="197"/>
      <c r="P8" s="197"/>
      <c r="Q8" s="197"/>
      <c r="R8" s="197"/>
      <c r="S8" s="197"/>
      <c r="T8" s="197"/>
      <c r="U8" s="197"/>
      <c r="V8" s="197"/>
      <c r="W8" s="197"/>
    </row>
    <row r="9" spans="1:23" ht="20.25" customHeight="1" thickBot="1" x14ac:dyDescent="0.3">
      <c r="A9" s="52"/>
      <c r="B9" s="53"/>
      <c r="C9" s="53"/>
      <c r="D9" s="53"/>
      <c r="E9" s="70"/>
      <c r="F9" s="53"/>
      <c r="G9" s="53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53"/>
      <c r="W9" s="53"/>
    </row>
    <row r="10" spans="1:23" ht="16.5" customHeight="1" thickBot="1" x14ac:dyDescent="0.3">
      <c r="A10" s="265" t="s">
        <v>10</v>
      </c>
      <c r="B10" s="266"/>
      <c r="C10" s="269" t="s">
        <v>11</v>
      </c>
      <c r="D10" s="276" t="s">
        <v>12</v>
      </c>
      <c r="E10" s="277"/>
      <c r="F10" s="265" t="s">
        <v>13</v>
      </c>
      <c r="G10" s="266"/>
      <c r="H10" s="271" t="s">
        <v>14</v>
      </c>
      <c r="I10" s="272"/>
      <c r="J10" s="272"/>
      <c r="K10" s="272"/>
      <c r="L10" s="272"/>
      <c r="M10" s="272"/>
      <c r="N10" s="272"/>
      <c r="O10" s="272"/>
      <c r="P10" s="272"/>
      <c r="Q10" s="272"/>
      <c r="R10" s="272"/>
      <c r="S10" s="272"/>
      <c r="T10" s="272"/>
      <c r="U10" s="273"/>
      <c r="V10" s="274" t="s">
        <v>15</v>
      </c>
      <c r="W10" s="266" t="s">
        <v>16</v>
      </c>
    </row>
    <row r="11" spans="1:23" ht="16.5" thickBot="1" x14ac:dyDescent="0.3">
      <c r="A11" s="267"/>
      <c r="B11" s="268"/>
      <c r="C11" s="270"/>
      <c r="D11" s="278"/>
      <c r="E11" s="279"/>
      <c r="F11" s="267"/>
      <c r="G11" s="268"/>
      <c r="H11" s="10">
        <v>80</v>
      </c>
      <c r="I11" s="11">
        <v>86</v>
      </c>
      <c r="J11" s="11">
        <v>92</v>
      </c>
      <c r="K11" s="11">
        <v>98</v>
      </c>
      <c r="L11" s="55">
        <v>104</v>
      </c>
      <c r="M11" s="11">
        <v>110</v>
      </c>
      <c r="N11" s="11">
        <v>116</v>
      </c>
      <c r="O11" s="11">
        <v>122</v>
      </c>
      <c r="P11" s="11">
        <v>128</v>
      </c>
      <c r="Q11" s="56">
        <v>134</v>
      </c>
      <c r="R11" s="11">
        <v>140</v>
      </c>
      <c r="S11" s="11">
        <v>146</v>
      </c>
      <c r="T11" s="11">
        <v>152</v>
      </c>
      <c r="U11" s="11">
        <v>158</v>
      </c>
      <c r="V11" s="275"/>
      <c r="W11" s="268"/>
    </row>
    <row r="12" spans="1:23" ht="40.5" customHeight="1" thickBot="1" x14ac:dyDescent="0.3">
      <c r="A12" s="54"/>
      <c r="B12" s="280" t="s">
        <v>25</v>
      </c>
      <c r="C12" s="280"/>
      <c r="D12" s="280"/>
      <c r="E12" s="280"/>
      <c r="F12" s="280"/>
      <c r="G12" s="280"/>
      <c r="H12" s="280"/>
      <c r="I12" s="280"/>
      <c r="J12" s="280"/>
      <c r="K12" s="280"/>
      <c r="L12" s="280"/>
      <c r="M12" s="280"/>
      <c r="N12" s="280"/>
      <c r="O12" s="280"/>
      <c r="P12" s="280"/>
      <c r="Q12" s="280"/>
      <c r="R12" s="280"/>
      <c r="S12" s="280"/>
      <c r="T12" s="280"/>
      <c r="U12" s="280"/>
      <c r="V12" s="280"/>
      <c r="W12" s="281"/>
    </row>
    <row r="13" spans="1:23" ht="15.75" customHeight="1" x14ac:dyDescent="0.25">
      <c r="A13" s="222">
        <v>1</v>
      </c>
      <c r="B13" s="225" t="s">
        <v>26</v>
      </c>
      <c r="C13" s="227"/>
      <c r="D13" s="230">
        <v>2600</v>
      </c>
      <c r="E13" s="250"/>
      <c r="F13" s="40">
        <v>1</v>
      </c>
      <c r="G13" s="23" t="s">
        <v>85</v>
      </c>
      <c r="H13" s="44"/>
      <c r="I13" s="184"/>
      <c r="J13" s="184"/>
      <c r="K13" s="64"/>
      <c r="L13" s="12"/>
      <c r="M13" s="12"/>
      <c r="N13" s="12"/>
      <c r="O13" s="12"/>
      <c r="P13" s="12"/>
      <c r="Q13" s="202"/>
      <c r="R13" s="203"/>
      <c r="S13" s="203"/>
      <c r="T13" s="203"/>
      <c r="U13" s="204"/>
      <c r="V13" s="235"/>
      <c r="W13" s="282" t="s">
        <v>161</v>
      </c>
    </row>
    <row r="14" spans="1:23" ht="15.75" customHeight="1" x14ac:dyDescent="0.25">
      <c r="A14" s="223"/>
      <c r="B14" s="226"/>
      <c r="C14" s="228"/>
      <c r="D14" s="231"/>
      <c r="E14" s="251"/>
      <c r="F14" s="41">
        <v>2</v>
      </c>
      <c r="G14" s="25" t="s">
        <v>86</v>
      </c>
      <c r="H14" s="45"/>
      <c r="I14" s="45"/>
      <c r="J14" s="185"/>
      <c r="K14" s="65"/>
      <c r="L14" s="13"/>
      <c r="M14" s="13"/>
      <c r="N14" s="13"/>
      <c r="O14" s="13"/>
      <c r="P14" s="13"/>
      <c r="Q14" s="205"/>
      <c r="R14" s="206"/>
      <c r="S14" s="206"/>
      <c r="T14" s="206"/>
      <c r="U14" s="207"/>
      <c r="V14" s="236"/>
      <c r="W14" s="283"/>
    </row>
    <row r="15" spans="1:23" ht="16.5" customHeight="1" x14ac:dyDescent="0.25">
      <c r="A15" s="223"/>
      <c r="B15" s="226"/>
      <c r="C15" s="228"/>
      <c r="D15" s="231"/>
      <c r="E15" s="251"/>
      <c r="F15" s="41">
        <v>3</v>
      </c>
      <c r="G15" s="25" t="s">
        <v>87</v>
      </c>
      <c r="H15" s="65"/>
      <c r="I15" s="185"/>
      <c r="J15" s="185"/>
      <c r="K15" s="65"/>
      <c r="L15" s="13"/>
      <c r="M15" s="13"/>
      <c r="N15" s="13"/>
      <c r="O15" s="13"/>
      <c r="P15" s="13"/>
      <c r="Q15" s="205"/>
      <c r="R15" s="206"/>
      <c r="S15" s="206"/>
      <c r="T15" s="206"/>
      <c r="U15" s="207"/>
      <c r="V15" s="236"/>
      <c r="W15" s="283"/>
    </row>
    <row r="16" spans="1:23" ht="16.5" customHeight="1" x14ac:dyDescent="0.25">
      <c r="A16" s="223"/>
      <c r="B16" s="43"/>
      <c r="C16" s="228"/>
      <c r="D16" s="231"/>
      <c r="E16" s="251"/>
      <c r="F16" s="42">
        <v>4</v>
      </c>
      <c r="G16" s="27" t="s">
        <v>88</v>
      </c>
      <c r="H16" s="46"/>
      <c r="I16" s="46"/>
      <c r="J16" s="46"/>
      <c r="K16" s="49"/>
      <c r="L16" s="14"/>
      <c r="M16" s="14"/>
      <c r="N16" s="14"/>
      <c r="O16" s="14"/>
      <c r="P16" s="14"/>
      <c r="Q16" s="205"/>
      <c r="R16" s="206"/>
      <c r="S16" s="206"/>
      <c r="T16" s="206"/>
      <c r="U16" s="207"/>
      <c r="V16" s="236"/>
      <c r="W16" s="283"/>
    </row>
    <row r="17" spans="1:23" ht="18.75" customHeight="1" thickBot="1" x14ac:dyDescent="0.3">
      <c r="A17" s="223"/>
      <c r="B17" s="255" t="s">
        <v>27</v>
      </c>
      <c r="C17" s="228"/>
      <c r="D17" s="232"/>
      <c r="E17" s="251"/>
      <c r="F17" s="42">
        <v>5</v>
      </c>
      <c r="G17" s="27" t="s">
        <v>89</v>
      </c>
      <c r="H17" s="46"/>
      <c r="I17" s="46"/>
      <c r="J17" s="46"/>
      <c r="K17" s="49"/>
      <c r="L17" s="14"/>
      <c r="M17" s="14"/>
      <c r="N17" s="14"/>
      <c r="O17" s="14"/>
      <c r="P17" s="14"/>
      <c r="Q17" s="205"/>
      <c r="R17" s="206"/>
      <c r="S17" s="206"/>
      <c r="T17" s="206"/>
      <c r="U17" s="207"/>
      <c r="V17" s="236"/>
      <c r="W17" s="284"/>
    </row>
    <row r="18" spans="1:23" ht="19.5" thickBot="1" x14ac:dyDescent="0.3">
      <c r="A18" s="223"/>
      <c r="B18" s="256"/>
      <c r="C18" s="228"/>
      <c r="D18" s="252" t="s">
        <v>49</v>
      </c>
      <c r="E18" s="253"/>
      <c r="F18" s="15"/>
      <c r="G18" s="16" t="s">
        <v>18</v>
      </c>
      <c r="H18" s="17">
        <f>H13+H14+H15+H16+H17</f>
        <v>0</v>
      </c>
      <c r="I18" s="17">
        <f>I13+I14+I15+I16+I17</f>
        <v>0</v>
      </c>
      <c r="J18" s="17">
        <f t="shared" ref="J18" si="0">J13+J14+J15+J16+J17</f>
        <v>0</v>
      </c>
      <c r="K18" s="28"/>
      <c r="L18" s="28"/>
      <c r="M18" s="28"/>
      <c r="N18" s="28"/>
      <c r="O18" s="28"/>
      <c r="P18" s="28"/>
      <c r="Q18" s="18"/>
      <c r="R18" s="18"/>
      <c r="S18" s="18"/>
      <c r="T18" s="18"/>
      <c r="U18" s="18"/>
      <c r="V18" s="19">
        <f>H18+I18+J18</f>
        <v>0</v>
      </c>
      <c r="W18" s="20">
        <f>D13*V18</f>
        <v>0</v>
      </c>
    </row>
    <row r="19" spans="1:23" ht="53.25" customHeight="1" thickBot="1" x14ac:dyDescent="0.35">
      <c r="A19" s="224"/>
      <c r="B19" s="21" t="s">
        <v>28</v>
      </c>
      <c r="C19" s="229"/>
      <c r="D19" s="248"/>
      <c r="E19" s="249"/>
      <c r="F19" s="81"/>
      <c r="G19" s="22"/>
      <c r="H19" s="219"/>
      <c r="I19" s="220"/>
      <c r="J19" s="220"/>
      <c r="K19" s="220"/>
      <c r="L19" s="220"/>
      <c r="M19" s="220"/>
      <c r="N19" s="220"/>
      <c r="O19" s="220"/>
      <c r="P19" s="220"/>
      <c r="Q19" s="220"/>
      <c r="R19" s="220"/>
      <c r="S19" s="220"/>
      <c r="T19" s="220"/>
      <c r="U19" s="221"/>
      <c r="V19" s="38"/>
      <c r="W19" s="37"/>
    </row>
    <row r="20" spans="1:23" ht="15.75" customHeight="1" x14ac:dyDescent="0.25">
      <c r="A20" s="222">
        <v>2</v>
      </c>
      <c r="B20" s="225" t="s">
        <v>29</v>
      </c>
      <c r="C20" s="227"/>
      <c r="D20" s="230">
        <v>2700</v>
      </c>
      <c r="E20" s="250"/>
      <c r="F20" s="40">
        <v>1</v>
      </c>
      <c r="G20" s="23" t="s">
        <v>86</v>
      </c>
      <c r="H20" s="24"/>
      <c r="I20" s="39"/>
      <c r="J20" s="39"/>
      <c r="K20" s="64"/>
      <c r="L20" s="64"/>
      <c r="M20" s="64"/>
      <c r="N20" s="64"/>
      <c r="O20" s="64"/>
      <c r="P20" s="64"/>
      <c r="Q20" s="47"/>
      <c r="R20" s="202"/>
      <c r="S20" s="203"/>
      <c r="T20" s="203"/>
      <c r="U20" s="204"/>
      <c r="V20" s="235"/>
      <c r="W20" s="237"/>
    </row>
    <row r="21" spans="1:23" ht="15.75" customHeight="1" x14ac:dyDescent="0.25">
      <c r="A21" s="223"/>
      <c r="B21" s="226"/>
      <c r="C21" s="228"/>
      <c r="D21" s="231"/>
      <c r="E21" s="251"/>
      <c r="F21" s="41">
        <v>2</v>
      </c>
      <c r="G21" s="25" t="s">
        <v>163</v>
      </c>
      <c r="H21" s="26"/>
      <c r="I21" s="30"/>
      <c r="J21" s="30"/>
      <c r="K21" s="45"/>
      <c r="L21" s="45"/>
      <c r="M21" s="45"/>
      <c r="N21" s="65"/>
      <c r="O21" s="65"/>
      <c r="P21" s="65"/>
      <c r="Q21" s="48"/>
      <c r="R21" s="205"/>
      <c r="S21" s="206"/>
      <c r="T21" s="206"/>
      <c r="U21" s="207"/>
      <c r="V21" s="236"/>
      <c r="W21" s="238"/>
    </row>
    <row r="22" spans="1:23" ht="16.5" customHeight="1" x14ac:dyDescent="0.25">
      <c r="A22" s="223"/>
      <c r="B22" s="226"/>
      <c r="C22" s="228"/>
      <c r="D22" s="231"/>
      <c r="E22" s="251"/>
      <c r="F22" s="41">
        <v>3</v>
      </c>
      <c r="G22" s="25" t="s">
        <v>85</v>
      </c>
      <c r="H22" s="25"/>
      <c r="I22" s="30"/>
      <c r="J22" s="30"/>
      <c r="K22" s="45"/>
      <c r="L22" s="45"/>
      <c r="M22" s="45"/>
      <c r="N22" s="65"/>
      <c r="O22" s="65"/>
      <c r="P22" s="65"/>
      <c r="Q22" s="48"/>
      <c r="R22" s="205"/>
      <c r="S22" s="206"/>
      <c r="T22" s="206"/>
      <c r="U22" s="207"/>
      <c r="V22" s="236"/>
      <c r="W22" s="238"/>
    </row>
    <row r="23" spans="1:23" ht="18.75" customHeight="1" thickBot="1" x14ac:dyDescent="0.3">
      <c r="A23" s="223"/>
      <c r="B23" s="255" t="s">
        <v>30</v>
      </c>
      <c r="C23" s="228"/>
      <c r="D23" s="232"/>
      <c r="E23" s="251"/>
      <c r="F23" s="42">
        <v>4</v>
      </c>
      <c r="G23" s="27" t="s">
        <v>91</v>
      </c>
      <c r="H23" s="27"/>
      <c r="I23" s="29"/>
      <c r="J23" s="29"/>
      <c r="K23" s="45"/>
      <c r="L23" s="45"/>
      <c r="M23" s="45"/>
      <c r="N23" s="65"/>
      <c r="O23" s="65"/>
      <c r="P23" s="65"/>
      <c r="Q23" s="65"/>
      <c r="R23" s="208"/>
      <c r="S23" s="209"/>
      <c r="T23" s="209"/>
      <c r="U23" s="210"/>
      <c r="V23" s="236"/>
      <c r="W23" s="238"/>
    </row>
    <row r="24" spans="1:23" ht="19.5" thickBot="1" x14ac:dyDescent="0.3">
      <c r="A24" s="223"/>
      <c r="B24" s="256"/>
      <c r="C24" s="228"/>
      <c r="D24" s="252" t="s">
        <v>49</v>
      </c>
      <c r="E24" s="253"/>
      <c r="F24" s="15"/>
      <c r="G24" s="16" t="s">
        <v>18</v>
      </c>
      <c r="H24" s="16"/>
      <c r="I24" s="28"/>
      <c r="J24" s="28"/>
      <c r="K24" s="17">
        <f>K20+K21+K22+K23</f>
        <v>0</v>
      </c>
      <c r="L24" s="17">
        <f>L20+L21+L22+L23</f>
        <v>0</v>
      </c>
      <c r="M24" s="17">
        <f t="shared" ref="M24" si="1">M20+M21+M22+M23</f>
        <v>0</v>
      </c>
      <c r="N24" s="28"/>
      <c r="O24" s="28"/>
      <c r="P24" s="28"/>
      <c r="Q24" s="28"/>
      <c r="R24" s="18"/>
      <c r="S24" s="18"/>
      <c r="T24" s="18"/>
      <c r="U24" s="18"/>
      <c r="V24" s="19">
        <f>K24+L24+M24</f>
        <v>0</v>
      </c>
      <c r="W24" s="20">
        <f>D20*V24</f>
        <v>0</v>
      </c>
    </row>
    <row r="25" spans="1:23" ht="57.75" customHeight="1" thickBot="1" x14ac:dyDescent="0.35">
      <c r="A25" s="224"/>
      <c r="B25" s="21" t="s">
        <v>158</v>
      </c>
      <c r="C25" s="229"/>
      <c r="D25" s="248"/>
      <c r="E25" s="249"/>
      <c r="F25" s="81"/>
      <c r="G25" s="22"/>
      <c r="H25" s="219"/>
      <c r="I25" s="220"/>
      <c r="J25" s="220"/>
      <c r="K25" s="220"/>
      <c r="L25" s="220"/>
      <c r="M25" s="220"/>
      <c r="N25" s="220"/>
      <c r="O25" s="220"/>
      <c r="P25" s="220"/>
      <c r="Q25" s="220"/>
      <c r="R25" s="220"/>
      <c r="S25" s="220"/>
      <c r="T25" s="220"/>
      <c r="U25" s="221"/>
      <c r="V25" s="38"/>
      <c r="W25" s="37"/>
    </row>
    <row r="26" spans="1:23" ht="15.75" customHeight="1" x14ac:dyDescent="0.25">
      <c r="A26" s="222">
        <v>3</v>
      </c>
      <c r="B26" s="225" t="s">
        <v>32</v>
      </c>
      <c r="C26" s="227"/>
      <c r="D26" s="230">
        <v>2900</v>
      </c>
      <c r="E26" s="250"/>
      <c r="F26" s="40">
        <v>1</v>
      </c>
      <c r="G26" s="23" t="s">
        <v>110</v>
      </c>
      <c r="H26" s="39"/>
      <c r="I26" s="64"/>
      <c r="J26" s="64"/>
      <c r="K26" s="64"/>
      <c r="L26" s="12"/>
      <c r="M26" s="12"/>
      <c r="N26" s="183"/>
      <c r="O26" s="183"/>
      <c r="P26" s="183"/>
      <c r="Q26" s="202"/>
      <c r="R26" s="203"/>
      <c r="S26" s="203"/>
      <c r="T26" s="203"/>
      <c r="U26" s="204"/>
      <c r="V26" s="235"/>
      <c r="W26" s="237"/>
    </row>
    <row r="27" spans="1:23" ht="15.75" customHeight="1" x14ac:dyDescent="0.25">
      <c r="A27" s="223"/>
      <c r="B27" s="226"/>
      <c r="C27" s="228"/>
      <c r="D27" s="231"/>
      <c r="E27" s="251"/>
      <c r="F27" s="41">
        <v>2</v>
      </c>
      <c r="G27" s="25" t="s">
        <v>111</v>
      </c>
      <c r="H27" s="30"/>
      <c r="I27" s="65"/>
      <c r="J27" s="65"/>
      <c r="K27" s="65"/>
      <c r="L27" s="13"/>
      <c r="M27" s="13"/>
      <c r="N27" s="45"/>
      <c r="O27" s="45"/>
      <c r="P27" s="45"/>
      <c r="Q27" s="205"/>
      <c r="R27" s="206"/>
      <c r="S27" s="206"/>
      <c r="T27" s="206"/>
      <c r="U27" s="207"/>
      <c r="V27" s="236"/>
      <c r="W27" s="238"/>
    </row>
    <row r="28" spans="1:23" ht="16.5" customHeight="1" x14ac:dyDescent="0.25">
      <c r="A28" s="223"/>
      <c r="B28" s="226"/>
      <c r="C28" s="228"/>
      <c r="D28" s="231"/>
      <c r="E28" s="251"/>
      <c r="F28" s="41"/>
      <c r="G28" s="25"/>
      <c r="H28" s="90"/>
      <c r="I28" s="65"/>
      <c r="J28" s="65"/>
      <c r="K28" s="65"/>
      <c r="L28" s="13"/>
      <c r="M28" s="13"/>
      <c r="N28" s="13"/>
      <c r="O28" s="13"/>
      <c r="P28" s="13"/>
      <c r="Q28" s="205"/>
      <c r="R28" s="206"/>
      <c r="S28" s="206"/>
      <c r="T28" s="206"/>
      <c r="U28" s="207"/>
      <c r="V28" s="236"/>
      <c r="W28" s="238"/>
    </row>
    <row r="29" spans="1:23" ht="18.75" customHeight="1" thickBot="1" x14ac:dyDescent="0.3">
      <c r="A29" s="223"/>
      <c r="B29" s="255" t="s">
        <v>33</v>
      </c>
      <c r="C29" s="228"/>
      <c r="D29" s="232"/>
      <c r="E29" s="251"/>
      <c r="F29" s="42"/>
      <c r="G29" s="27"/>
      <c r="H29" s="27"/>
      <c r="I29" s="29"/>
      <c r="J29" s="29"/>
      <c r="K29" s="14"/>
      <c r="L29" s="14"/>
      <c r="M29" s="14"/>
      <c r="N29" s="14"/>
      <c r="O29" s="14"/>
      <c r="P29" s="14"/>
      <c r="Q29" s="205"/>
      <c r="R29" s="206"/>
      <c r="S29" s="206"/>
      <c r="T29" s="206"/>
      <c r="U29" s="207"/>
      <c r="V29" s="236"/>
      <c r="W29" s="238"/>
    </row>
    <row r="30" spans="1:23" ht="19.5" thickBot="1" x14ac:dyDescent="0.3">
      <c r="A30" s="223"/>
      <c r="B30" s="256"/>
      <c r="C30" s="228"/>
      <c r="D30" s="252" t="s">
        <v>49</v>
      </c>
      <c r="E30" s="253"/>
      <c r="F30" s="15"/>
      <c r="G30" s="16" t="s">
        <v>18</v>
      </c>
      <c r="H30" s="16"/>
      <c r="I30" s="28"/>
      <c r="J30" s="28"/>
      <c r="K30" s="28"/>
      <c r="L30" s="28"/>
      <c r="M30" s="28"/>
      <c r="N30" s="17">
        <f>N26+N27</f>
        <v>0</v>
      </c>
      <c r="O30" s="17">
        <f t="shared" ref="O30:P30" si="2">O26+O27</f>
        <v>0</v>
      </c>
      <c r="P30" s="17">
        <f t="shared" si="2"/>
        <v>0</v>
      </c>
      <c r="Q30" s="18"/>
      <c r="R30" s="18"/>
      <c r="S30" s="18"/>
      <c r="T30" s="18"/>
      <c r="U30" s="18"/>
      <c r="V30" s="19">
        <f>N30+O30+P30</f>
        <v>0</v>
      </c>
      <c r="W30" s="20">
        <f>D26*V30</f>
        <v>0</v>
      </c>
    </row>
    <row r="31" spans="1:23" ht="55.5" customHeight="1" thickBot="1" x14ac:dyDescent="0.35">
      <c r="A31" s="224"/>
      <c r="B31" s="21" t="s">
        <v>31</v>
      </c>
      <c r="C31" s="229"/>
      <c r="D31" s="248"/>
      <c r="E31" s="249"/>
      <c r="F31" s="81"/>
      <c r="G31" s="22"/>
      <c r="H31" s="219"/>
      <c r="I31" s="220"/>
      <c r="J31" s="220"/>
      <c r="K31" s="220"/>
      <c r="L31" s="220"/>
      <c r="M31" s="220"/>
      <c r="N31" s="220"/>
      <c r="O31" s="220"/>
      <c r="P31" s="220"/>
      <c r="Q31" s="220"/>
      <c r="R31" s="220"/>
      <c r="S31" s="220"/>
      <c r="T31" s="220"/>
      <c r="U31" s="221"/>
      <c r="V31" s="38"/>
      <c r="W31" s="37"/>
    </row>
    <row r="32" spans="1:23" ht="15.75" customHeight="1" x14ac:dyDescent="0.25">
      <c r="A32" s="222">
        <v>4</v>
      </c>
      <c r="B32" s="225" t="s">
        <v>34</v>
      </c>
      <c r="C32" s="227"/>
      <c r="D32" s="230">
        <v>2900</v>
      </c>
      <c r="E32" s="250"/>
      <c r="F32" s="40">
        <v>1</v>
      </c>
      <c r="G32" s="23" t="s">
        <v>101</v>
      </c>
      <c r="H32" s="24"/>
      <c r="I32" s="39"/>
      <c r="J32" s="39"/>
      <c r="K32" s="12"/>
      <c r="L32" s="64"/>
      <c r="M32" s="64"/>
      <c r="N32" s="44"/>
      <c r="O32" s="44"/>
      <c r="P32" s="44"/>
      <c r="Q32" s="202"/>
      <c r="R32" s="203"/>
      <c r="S32" s="203"/>
      <c r="T32" s="203"/>
      <c r="U32" s="204"/>
      <c r="V32" s="235"/>
      <c r="W32" s="237"/>
    </row>
    <row r="33" spans="1:23" ht="15.75" customHeight="1" x14ac:dyDescent="0.25">
      <c r="A33" s="223"/>
      <c r="B33" s="226"/>
      <c r="C33" s="228"/>
      <c r="D33" s="231"/>
      <c r="E33" s="251"/>
      <c r="F33" s="41">
        <v>2</v>
      </c>
      <c r="G33" s="25" t="s">
        <v>102</v>
      </c>
      <c r="H33" s="26"/>
      <c r="I33" s="30"/>
      <c r="J33" s="30"/>
      <c r="K33" s="13"/>
      <c r="L33" s="65"/>
      <c r="M33" s="65"/>
      <c r="N33" s="45"/>
      <c r="O33" s="45"/>
      <c r="P33" s="45"/>
      <c r="Q33" s="205"/>
      <c r="R33" s="206"/>
      <c r="S33" s="206"/>
      <c r="T33" s="206"/>
      <c r="U33" s="207"/>
      <c r="V33" s="236"/>
      <c r="W33" s="238"/>
    </row>
    <row r="34" spans="1:23" ht="16.5" customHeight="1" x14ac:dyDescent="0.25">
      <c r="A34" s="223"/>
      <c r="B34" s="226"/>
      <c r="C34" s="228"/>
      <c r="D34" s="231"/>
      <c r="E34" s="251"/>
      <c r="F34" s="41"/>
      <c r="G34" s="25"/>
      <c r="H34" s="25"/>
      <c r="I34" s="30"/>
      <c r="J34" s="30"/>
      <c r="K34" s="13"/>
      <c r="L34" s="65"/>
      <c r="M34" s="65"/>
      <c r="N34" s="65"/>
      <c r="O34" s="65"/>
      <c r="P34" s="65"/>
      <c r="Q34" s="205"/>
      <c r="R34" s="206"/>
      <c r="S34" s="206"/>
      <c r="T34" s="206"/>
      <c r="U34" s="207"/>
      <c r="V34" s="236"/>
      <c r="W34" s="238"/>
    </row>
    <row r="35" spans="1:23" ht="18.75" customHeight="1" thickBot="1" x14ac:dyDescent="0.3">
      <c r="A35" s="223"/>
      <c r="B35" s="255" t="s">
        <v>33</v>
      </c>
      <c r="C35" s="228"/>
      <c r="D35" s="232"/>
      <c r="E35" s="251"/>
      <c r="F35" s="42"/>
      <c r="G35" s="27"/>
      <c r="H35" s="27"/>
      <c r="I35" s="29"/>
      <c r="J35" s="29"/>
      <c r="K35" s="14"/>
      <c r="L35" s="14"/>
      <c r="M35" s="14"/>
      <c r="N35" s="14"/>
      <c r="O35" s="14"/>
      <c r="P35" s="14"/>
      <c r="Q35" s="208"/>
      <c r="R35" s="209"/>
      <c r="S35" s="209"/>
      <c r="T35" s="209"/>
      <c r="U35" s="210"/>
      <c r="V35" s="236"/>
      <c r="W35" s="238"/>
    </row>
    <row r="36" spans="1:23" ht="19.5" thickBot="1" x14ac:dyDescent="0.3">
      <c r="A36" s="223"/>
      <c r="B36" s="256"/>
      <c r="C36" s="228"/>
      <c r="D36" s="252" t="s">
        <v>49</v>
      </c>
      <c r="E36" s="253"/>
      <c r="F36" s="15"/>
      <c r="G36" s="16" t="s">
        <v>18</v>
      </c>
      <c r="H36" s="16"/>
      <c r="I36" s="28"/>
      <c r="J36" s="28"/>
      <c r="K36" s="28"/>
      <c r="L36" s="28"/>
      <c r="M36" s="28"/>
      <c r="N36" s="17">
        <f t="shared" ref="N36:P36" si="3">N32+N33</f>
        <v>0</v>
      </c>
      <c r="O36" s="17">
        <f t="shared" si="3"/>
        <v>0</v>
      </c>
      <c r="P36" s="17">
        <f t="shared" si="3"/>
        <v>0</v>
      </c>
      <c r="Q36" s="28"/>
      <c r="R36" s="18"/>
      <c r="S36" s="18"/>
      <c r="T36" s="18"/>
      <c r="U36" s="18"/>
      <c r="V36" s="19">
        <f>N36+O36+P36</f>
        <v>0</v>
      </c>
      <c r="W36" s="20">
        <f>D32*V36</f>
        <v>0</v>
      </c>
    </row>
    <row r="37" spans="1:23" ht="53.25" customHeight="1" thickBot="1" x14ac:dyDescent="0.35">
      <c r="A37" s="224"/>
      <c r="B37" s="21" t="s">
        <v>31</v>
      </c>
      <c r="C37" s="229"/>
      <c r="D37" s="248"/>
      <c r="E37" s="249"/>
      <c r="F37" s="81"/>
      <c r="G37" s="22"/>
      <c r="H37" s="219"/>
      <c r="I37" s="220"/>
      <c r="J37" s="220"/>
      <c r="K37" s="220"/>
      <c r="L37" s="220"/>
      <c r="M37" s="220"/>
      <c r="N37" s="220"/>
      <c r="O37" s="220"/>
      <c r="P37" s="220"/>
      <c r="Q37" s="220"/>
      <c r="R37" s="220"/>
      <c r="S37" s="220"/>
      <c r="T37" s="220"/>
      <c r="U37" s="221"/>
      <c r="V37" s="38"/>
      <c r="W37" s="37"/>
    </row>
    <row r="38" spans="1:23" ht="15.75" customHeight="1" x14ac:dyDescent="0.25">
      <c r="A38" s="222">
        <v>5</v>
      </c>
      <c r="B38" s="225" t="s">
        <v>36</v>
      </c>
      <c r="C38" s="227"/>
      <c r="D38" s="230">
        <v>3800</v>
      </c>
      <c r="E38" s="250"/>
      <c r="F38" s="40">
        <v>1</v>
      </c>
      <c r="G38" s="23" t="s">
        <v>86</v>
      </c>
      <c r="H38" s="24"/>
      <c r="I38" s="66"/>
      <c r="J38" s="66"/>
      <c r="K38" s="44"/>
      <c r="L38" s="44"/>
      <c r="M38" s="64"/>
      <c r="N38" s="64"/>
      <c r="O38" s="64"/>
      <c r="P38" s="12"/>
      <c r="Q38" s="202"/>
      <c r="R38" s="203"/>
      <c r="S38" s="203"/>
      <c r="T38" s="203"/>
      <c r="U38" s="204"/>
      <c r="V38" s="235"/>
      <c r="W38" s="237"/>
    </row>
    <row r="39" spans="1:23" ht="15.75" customHeight="1" x14ac:dyDescent="0.25">
      <c r="A39" s="223"/>
      <c r="B39" s="226"/>
      <c r="C39" s="228"/>
      <c r="D39" s="231"/>
      <c r="E39" s="251"/>
      <c r="F39" s="41">
        <v>2</v>
      </c>
      <c r="G39" s="25" t="s">
        <v>90</v>
      </c>
      <c r="H39" s="26"/>
      <c r="I39" s="186"/>
      <c r="J39" s="186"/>
      <c r="K39" s="65"/>
      <c r="L39" s="65"/>
      <c r="M39" s="65"/>
      <c r="N39" s="65"/>
      <c r="O39" s="65"/>
      <c r="P39" s="13"/>
      <c r="Q39" s="205"/>
      <c r="R39" s="206"/>
      <c r="S39" s="206"/>
      <c r="T39" s="206"/>
      <c r="U39" s="207"/>
      <c r="V39" s="236"/>
      <c r="W39" s="238"/>
    </row>
    <row r="40" spans="1:23" ht="16.5" customHeight="1" x14ac:dyDescent="0.25">
      <c r="A40" s="223"/>
      <c r="B40" s="226"/>
      <c r="C40" s="228"/>
      <c r="D40" s="231"/>
      <c r="E40" s="251"/>
      <c r="F40" s="41">
        <v>3</v>
      </c>
      <c r="G40" s="25" t="s">
        <v>96</v>
      </c>
      <c r="H40" s="25"/>
      <c r="I40" s="186"/>
      <c r="J40" s="67"/>
      <c r="K40" s="45"/>
      <c r="L40" s="65"/>
      <c r="M40" s="65"/>
      <c r="N40" s="65"/>
      <c r="O40" s="65"/>
      <c r="P40" s="13"/>
      <c r="Q40" s="205"/>
      <c r="R40" s="206"/>
      <c r="S40" s="206"/>
      <c r="T40" s="206"/>
      <c r="U40" s="207"/>
      <c r="V40" s="236"/>
      <c r="W40" s="238"/>
    </row>
    <row r="41" spans="1:23" ht="18.75" customHeight="1" thickBot="1" x14ac:dyDescent="0.3">
      <c r="A41" s="223"/>
      <c r="B41" s="255" t="s">
        <v>35</v>
      </c>
      <c r="C41" s="228"/>
      <c r="D41" s="232"/>
      <c r="E41" s="251"/>
      <c r="F41" s="42">
        <v>4</v>
      </c>
      <c r="G41" s="27" t="s">
        <v>97</v>
      </c>
      <c r="H41" s="27"/>
      <c r="I41" s="67"/>
      <c r="J41" s="67"/>
      <c r="K41" s="67"/>
      <c r="L41" s="67"/>
      <c r="M41" s="14"/>
      <c r="N41" s="14"/>
      <c r="O41" s="14"/>
      <c r="P41" s="14"/>
      <c r="Q41" s="205"/>
      <c r="R41" s="206"/>
      <c r="S41" s="206"/>
      <c r="T41" s="206"/>
      <c r="U41" s="207"/>
      <c r="V41" s="236"/>
      <c r="W41" s="238"/>
    </row>
    <row r="42" spans="1:23" ht="19.5" thickBot="1" x14ac:dyDescent="0.3">
      <c r="A42" s="223"/>
      <c r="B42" s="256"/>
      <c r="C42" s="228"/>
      <c r="D42" s="252" t="s">
        <v>49</v>
      </c>
      <c r="E42" s="253"/>
      <c r="F42" s="15"/>
      <c r="G42" s="16" t="s">
        <v>18</v>
      </c>
      <c r="H42" s="16"/>
      <c r="I42" s="17">
        <f>I38+I39+I40+I41</f>
        <v>0</v>
      </c>
      <c r="J42" s="17">
        <f t="shared" ref="J42:L42" si="4">J38+J39+J40+J41</f>
        <v>0</v>
      </c>
      <c r="K42" s="17">
        <f t="shared" si="4"/>
        <v>0</v>
      </c>
      <c r="L42" s="17">
        <f t="shared" si="4"/>
        <v>0</v>
      </c>
      <c r="M42" s="28"/>
      <c r="N42" s="28"/>
      <c r="O42" s="28"/>
      <c r="P42" s="28"/>
      <c r="Q42" s="28"/>
      <c r="R42" s="18"/>
      <c r="S42" s="18"/>
      <c r="T42" s="18"/>
      <c r="U42" s="18"/>
      <c r="V42" s="19">
        <f>I42+J42+K42+L42</f>
        <v>0</v>
      </c>
      <c r="W42" s="20">
        <f>D38*V42</f>
        <v>0</v>
      </c>
    </row>
    <row r="43" spans="1:23" ht="53.25" customHeight="1" thickBot="1" x14ac:dyDescent="0.35">
      <c r="A43" s="224"/>
      <c r="B43" s="21" t="s">
        <v>121</v>
      </c>
      <c r="C43" s="229"/>
      <c r="D43" s="248"/>
      <c r="E43" s="249"/>
      <c r="F43" s="81"/>
      <c r="G43" s="22"/>
      <c r="H43" s="219"/>
      <c r="I43" s="220"/>
      <c r="J43" s="220"/>
      <c r="K43" s="220"/>
      <c r="L43" s="220"/>
      <c r="M43" s="220"/>
      <c r="N43" s="220"/>
      <c r="O43" s="220"/>
      <c r="P43" s="220"/>
      <c r="Q43" s="220"/>
      <c r="R43" s="220"/>
      <c r="S43" s="220"/>
      <c r="T43" s="220"/>
      <c r="U43" s="221"/>
      <c r="V43" s="38"/>
      <c r="W43" s="37"/>
    </row>
    <row r="44" spans="1:23" ht="15.75" customHeight="1" x14ac:dyDescent="0.25">
      <c r="A44" s="222">
        <v>6</v>
      </c>
      <c r="B44" s="225" t="s">
        <v>37</v>
      </c>
      <c r="C44" s="227"/>
      <c r="D44" s="230">
        <v>3900</v>
      </c>
      <c r="E44" s="250"/>
      <c r="F44" s="40">
        <v>1</v>
      </c>
      <c r="G44" s="23" t="s">
        <v>98</v>
      </c>
      <c r="H44" s="24"/>
      <c r="I44" s="64"/>
      <c r="J44" s="64"/>
      <c r="K44" s="64"/>
      <c r="L44" s="64"/>
      <c r="M44" s="64"/>
      <c r="N44" s="64"/>
      <c r="O44" s="64"/>
      <c r="P44" s="12"/>
      <c r="Q44" s="202"/>
      <c r="R44" s="203"/>
      <c r="S44" s="203"/>
      <c r="T44" s="203"/>
      <c r="U44" s="204"/>
      <c r="V44" s="235"/>
      <c r="W44" s="237"/>
    </row>
    <row r="45" spans="1:23" ht="15.75" customHeight="1" x14ac:dyDescent="0.25">
      <c r="A45" s="223"/>
      <c r="B45" s="226"/>
      <c r="C45" s="228"/>
      <c r="D45" s="231"/>
      <c r="E45" s="251"/>
      <c r="F45" s="41">
        <v>2</v>
      </c>
      <c r="G45" s="25" t="s">
        <v>99</v>
      </c>
      <c r="H45" s="26"/>
      <c r="I45" s="45"/>
      <c r="J45" s="45"/>
      <c r="K45" s="45"/>
      <c r="L45" s="45"/>
      <c r="M45" s="65"/>
      <c r="N45" s="65"/>
      <c r="O45" s="65"/>
      <c r="P45" s="13"/>
      <c r="Q45" s="205"/>
      <c r="R45" s="206"/>
      <c r="S45" s="206"/>
      <c r="T45" s="206"/>
      <c r="U45" s="207"/>
      <c r="V45" s="236"/>
      <c r="W45" s="238"/>
    </row>
    <row r="46" spans="1:23" ht="16.5" customHeight="1" x14ac:dyDescent="0.25">
      <c r="A46" s="223"/>
      <c r="B46" s="226"/>
      <c r="C46" s="228"/>
      <c r="D46" s="231"/>
      <c r="E46" s="251"/>
      <c r="F46" s="41">
        <v>3</v>
      </c>
      <c r="G46" s="25" t="s">
        <v>100</v>
      </c>
      <c r="H46" s="25"/>
      <c r="I46" s="45"/>
      <c r="J46" s="45"/>
      <c r="K46" s="45"/>
      <c r="L46" s="45"/>
      <c r="M46" s="65"/>
      <c r="N46" s="65"/>
      <c r="O46" s="65"/>
      <c r="P46" s="13"/>
      <c r="Q46" s="205"/>
      <c r="R46" s="206"/>
      <c r="S46" s="206"/>
      <c r="T46" s="206"/>
      <c r="U46" s="207"/>
      <c r="V46" s="236"/>
      <c r="W46" s="238"/>
    </row>
    <row r="47" spans="1:23" ht="18.75" customHeight="1" thickBot="1" x14ac:dyDescent="0.3">
      <c r="A47" s="223"/>
      <c r="B47" s="255" t="s">
        <v>35</v>
      </c>
      <c r="C47" s="228"/>
      <c r="D47" s="232"/>
      <c r="E47" s="251"/>
      <c r="F47" s="42"/>
      <c r="G47" s="27"/>
      <c r="H47" s="27"/>
      <c r="I47" s="29"/>
      <c r="J47" s="29"/>
      <c r="K47" s="14"/>
      <c r="L47" s="14"/>
      <c r="M47" s="14"/>
      <c r="N47" s="14"/>
      <c r="O47" s="14"/>
      <c r="P47" s="14"/>
      <c r="Q47" s="205"/>
      <c r="R47" s="206"/>
      <c r="S47" s="206"/>
      <c r="T47" s="206"/>
      <c r="U47" s="207"/>
      <c r="V47" s="236"/>
      <c r="W47" s="238"/>
    </row>
    <row r="48" spans="1:23" ht="19.5" thickBot="1" x14ac:dyDescent="0.3">
      <c r="A48" s="223"/>
      <c r="B48" s="256"/>
      <c r="C48" s="228"/>
      <c r="D48" s="252" t="s">
        <v>49</v>
      </c>
      <c r="E48" s="253"/>
      <c r="F48" s="15"/>
      <c r="G48" s="16" t="s">
        <v>18</v>
      </c>
      <c r="H48" s="16"/>
      <c r="I48" s="17">
        <f t="shared" ref="I48:K48" si="5">I44+I45+I46</f>
        <v>0</v>
      </c>
      <c r="J48" s="17">
        <f t="shared" si="5"/>
        <v>0</v>
      </c>
      <c r="K48" s="17">
        <f t="shared" si="5"/>
        <v>0</v>
      </c>
      <c r="L48" s="17">
        <f>L44+L45+L46</f>
        <v>0</v>
      </c>
      <c r="M48" s="28"/>
      <c r="N48" s="28"/>
      <c r="O48" s="28"/>
      <c r="P48" s="28"/>
      <c r="Q48" s="28"/>
      <c r="R48" s="18"/>
      <c r="S48" s="18"/>
      <c r="T48" s="18"/>
      <c r="U48" s="18"/>
      <c r="V48" s="19">
        <f>I48+J48+K48+L48</f>
        <v>0</v>
      </c>
      <c r="W48" s="20">
        <f>D44*V48</f>
        <v>0</v>
      </c>
    </row>
    <row r="49" spans="1:23" ht="60" customHeight="1" thickBot="1" x14ac:dyDescent="0.35">
      <c r="A49" s="224"/>
      <c r="B49" s="21" t="s">
        <v>122</v>
      </c>
      <c r="C49" s="229"/>
      <c r="D49" s="248"/>
      <c r="E49" s="249"/>
      <c r="F49" s="81"/>
      <c r="G49" s="22"/>
      <c r="H49" s="219"/>
      <c r="I49" s="220"/>
      <c r="J49" s="220"/>
      <c r="K49" s="220"/>
      <c r="L49" s="220"/>
      <c r="M49" s="220"/>
      <c r="N49" s="220"/>
      <c r="O49" s="220"/>
      <c r="P49" s="220"/>
      <c r="Q49" s="220"/>
      <c r="R49" s="220"/>
      <c r="S49" s="220"/>
      <c r="T49" s="220"/>
      <c r="U49" s="221"/>
      <c r="V49" s="38"/>
      <c r="W49" s="37"/>
    </row>
    <row r="50" spans="1:23" ht="15.75" customHeight="1" x14ac:dyDescent="0.25">
      <c r="A50" s="222">
        <v>7</v>
      </c>
      <c r="B50" s="225" t="s">
        <v>38</v>
      </c>
      <c r="C50" s="227"/>
      <c r="D50" s="230">
        <v>3950</v>
      </c>
      <c r="E50" s="250"/>
      <c r="F50" s="40">
        <v>1</v>
      </c>
      <c r="G50" s="23" t="s">
        <v>110</v>
      </c>
      <c r="H50" s="24"/>
      <c r="I50" s="64"/>
      <c r="J50" s="64"/>
      <c r="K50" s="64"/>
      <c r="L50" s="64"/>
      <c r="M50" s="44"/>
      <c r="N50" s="44"/>
      <c r="O50" s="44"/>
      <c r="P50" s="44"/>
      <c r="Q50" s="202"/>
      <c r="R50" s="203"/>
      <c r="S50" s="203"/>
      <c r="T50" s="203"/>
      <c r="U50" s="204"/>
      <c r="V50" s="235"/>
      <c r="W50" s="237"/>
    </row>
    <row r="51" spans="1:23" ht="15.75" customHeight="1" x14ac:dyDescent="0.25">
      <c r="A51" s="223"/>
      <c r="B51" s="226"/>
      <c r="C51" s="228"/>
      <c r="D51" s="231"/>
      <c r="E51" s="251"/>
      <c r="F51" s="41">
        <v>2</v>
      </c>
      <c r="G51" s="25" t="s">
        <v>111</v>
      </c>
      <c r="H51" s="26"/>
      <c r="I51" s="65"/>
      <c r="J51" s="65"/>
      <c r="K51" s="65"/>
      <c r="L51" s="65"/>
      <c r="M51" s="45"/>
      <c r="N51" s="45"/>
      <c r="O51" s="45"/>
      <c r="P51" s="45"/>
      <c r="Q51" s="205"/>
      <c r="R51" s="206"/>
      <c r="S51" s="206"/>
      <c r="T51" s="206"/>
      <c r="U51" s="207"/>
      <c r="V51" s="236"/>
      <c r="W51" s="238"/>
    </row>
    <row r="52" spans="1:23" ht="16.5" customHeight="1" x14ac:dyDescent="0.25">
      <c r="A52" s="223"/>
      <c r="B52" s="226"/>
      <c r="C52" s="228"/>
      <c r="D52" s="231"/>
      <c r="E52" s="251"/>
      <c r="F52" s="41">
        <v>3</v>
      </c>
      <c r="G52" s="25" t="s">
        <v>105</v>
      </c>
      <c r="H52" s="25"/>
      <c r="I52" s="65"/>
      <c r="J52" s="65"/>
      <c r="K52" s="65"/>
      <c r="L52" s="65"/>
      <c r="M52" s="45"/>
      <c r="N52" s="45"/>
      <c r="O52" s="45"/>
      <c r="P52" s="45"/>
      <c r="Q52" s="205"/>
      <c r="R52" s="206"/>
      <c r="S52" s="206"/>
      <c r="T52" s="206"/>
      <c r="U52" s="207"/>
      <c r="V52" s="236"/>
      <c r="W52" s="238"/>
    </row>
    <row r="53" spans="1:23" ht="18.75" customHeight="1" thickBot="1" x14ac:dyDescent="0.3">
      <c r="A53" s="223"/>
      <c r="B53" s="255" t="s">
        <v>39</v>
      </c>
      <c r="C53" s="228"/>
      <c r="D53" s="232"/>
      <c r="E53" s="251"/>
      <c r="F53" s="42"/>
      <c r="G53" s="27"/>
      <c r="H53" s="27"/>
      <c r="I53" s="29"/>
      <c r="J53" s="29"/>
      <c r="K53" s="14"/>
      <c r="L53" s="14"/>
      <c r="M53" s="14"/>
      <c r="N53" s="14"/>
      <c r="O53" s="14"/>
      <c r="P53" s="14"/>
      <c r="Q53" s="205"/>
      <c r="R53" s="206"/>
      <c r="S53" s="206"/>
      <c r="T53" s="206"/>
      <c r="U53" s="207"/>
      <c r="V53" s="236"/>
      <c r="W53" s="238"/>
    </row>
    <row r="54" spans="1:23" ht="19.5" thickBot="1" x14ac:dyDescent="0.3">
      <c r="A54" s="223"/>
      <c r="B54" s="256"/>
      <c r="C54" s="228"/>
      <c r="D54" s="252" t="s">
        <v>49</v>
      </c>
      <c r="E54" s="253"/>
      <c r="F54" s="15"/>
      <c r="G54" s="16" t="s">
        <v>18</v>
      </c>
      <c r="H54" s="16"/>
      <c r="I54" s="28"/>
      <c r="J54" s="28"/>
      <c r="K54" s="28"/>
      <c r="L54" s="28"/>
      <c r="M54" s="17">
        <f t="shared" ref="M54:O54" si="6">M50+M51+M52</f>
        <v>0</v>
      </c>
      <c r="N54" s="17">
        <f t="shared" si="6"/>
        <v>0</v>
      </c>
      <c r="O54" s="17">
        <f t="shared" si="6"/>
        <v>0</v>
      </c>
      <c r="P54" s="17">
        <f>P50+P51+P52</f>
        <v>0</v>
      </c>
      <c r="Q54" s="28"/>
      <c r="R54" s="18"/>
      <c r="S54" s="18"/>
      <c r="T54" s="18"/>
      <c r="U54" s="18"/>
      <c r="V54" s="19">
        <f>M54+N54+O54+P54</f>
        <v>0</v>
      </c>
      <c r="W54" s="20">
        <f>D50*V54</f>
        <v>0</v>
      </c>
    </row>
    <row r="55" spans="1:23" ht="63.75" customHeight="1" thickBot="1" x14ac:dyDescent="0.35">
      <c r="A55" s="224"/>
      <c r="B55" s="21" t="s">
        <v>123</v>
      </c>
      <c r="C55" s="229"/>
      <c r="D55" s="248"/>
      <c r="E55" s="249"/>
      <c r="F55" s="81"/>
      <c r="G55" s="22"/>
      <c r="H55" s="219"/>
      <c r="I55" s="220"/>
      <c r="J55" s="220"/>
      <c r="K55" s="220"/>
      <c r="L55" s="220"/>
      <c r="M55" s="220"/>
      <c r="N55" s="220"/>
      <c r="O55" s="220"/>
      <c r="P55" s="220"/>
      <c r="Q55" s="220"/>
      <c r="R55" s="220"/>
      <c r="S55" s="220"/>
      <c r="T55" s="220"/>
      <c r="U55" s="221"/>
      <c r="V55" s="38"/>
      <c r="W55" s="37"/>
    </row>
    <row r="56" spans="1:23" ht="15.75" customHeight="1" x14ac:dyDescent="0.25">
      <c r="A56" s="222">
        <v>8</v>
      </c>
      <c r="B56" s="225" t="s">
        <v>40</v>
      </c>
      <c r="C56" s="227"/>
      <c r="D56" s="230">
        <v>3950</v>
      </c>
      <c r="E56" s="250"/>
      <c r="F56" s="40">
        <v>1</v>
      </c>
      <c r="G56" s="23" t="s">
        <v>120</v>
      </c>
      <c r="H56" s="24"/>
      <c r="I56" s="64"/>
      <c r="J56" s="64"/>
      <c r="K56" s="64"/>
      <c r="L56" s="64"/>
      <c r="M56" s="44"/>
      <c r="N56" s="44"/>
      <c r="O56" s="44"/>
      <c r="P56" s="44"/>
      <c r="Q56" s="202"/>
      <c r="R56" s="203"/>
      <c r="S56" s="203"/>
      <c r="T56" s="203"/>
      <c r="U56" s="204"/>
      <c r="V56" s="235"/>
      <c r="W56" s="237"/>
    </row>
    <row r="57" spans="1:23" ht="15.75" customHeight="1" x14ac:dyDescent="0.25">
      <c r="A57" s="223"/>
      <c r="B57" s="226"/>
      <c r="C57" s="228"/>
      <c r="D57" s="231"/>
      <c r="E57" s="251"/>
      <c r="F57" s="41">
        <v>2</v>
      </c>
      <c r="G57" s="25"/>
      <c r="H57" s="26"/>
      <c r="I57" s="65"/>
      <c r="J57" s="65"/>
      <c r="K57" s="65"/>
      <c r="L57" s="65"/>
      <c r="M57" s="65"/>
      <c r="N57" s="65"/>
      <c r="O57" s="65"/>
      <c r="P57" s="65"/>
      <c r="Q57" s="205"/>
      <c r="R57" s="206"/>
      <c r="S57" s="206"/>
      <c r="T57" s="206"/>
      <c r="U57" s="207"/>
      <c r="V57" s="236"/>
      <c r="W57" s="238"/>
    </row>
    <row r="58" spans="1:23" ht="16.5" customHeight="1" x14ac:dyDescent="0.25">
      <c r="A58" s="223"/>
      <c r="B58" s="226"/>
      <c r="C58" s="228"/>
      <c r="D58" s="231"/>
      <c r="E58" s="251"/>
      <c r="F58" s="41">
        <v>3</v>
      </c>
      <c r="G58" s="25"/>
      <c r="H58" s="25"/>
      <c r="I58" s="65"/>
      <c r="J58" s="65"/>
      <c r="K58" s="65"/>
      <c r="L58" s="65"/>
      <c r="M58" s="65"/>
      <c r="N58" s="65"/>
      <c r="O58" s="65"/>
      <c r="P58" s="65"/>
      <c r="Q58" s="205"/>
      <c r="R58" s="206"/>
      <c r="S58" s="206"/>
      <c r="T58" s="206"/>
      <c r="U58" s="207"/>
      <c r="V58" s="236"/>
      <c r="W58" s="238"/>
    </row>
    <row r="59" spans="1:23" ht="18.75" customHeight="1" thickBot="1" x14ac:dyDescent="0.3">
      <c r="A59" s="223"/>
      <c r="B59" s="255" t="s">
        <v>39</v>
      </c>
      <c r="C59" s="228"/>
      <c r="D59" s="232"/>
      <c r="E59" s="251"/>
      <c r="F59" s="42">
        <v>4</v>
      </c>
      <c r="G59" s="27" t="s">
        <v>112</v>
      </c>
      <c r="H59" s="27"/>
      <c r="I59" s="29"/>
      <c r="J59" s="29"/>
      <c r="K59" s="14"/>
      <c r="L59" s="14"/>
      <c r="M59" s="181"/>
      <c r="N59" s="181"/>
      <c r="O59" s="181"/>
      <c r="P59" s="181"/>
      <c r="Q59" s="205"/>
      <c r="R59" s="206"/>
      <c r="S59" s="206"/>
      <c r="T59" s="206"/>
      <c r="U59" s="207"/>
      <c r="V59" s="236"/>
      <c r="W59" s="238"/>
    </row>
    <row r="60" spans="1:23" ht="19.5" thickBot="1" x14ac:dyDescent="0.3">
      <c r="A60" s="223"/>
      <c r="B60" s="256"/>
      <c r="C60" s="228"/>
      <c r="D60" s="252" t="s">
        <v>49</v>
      </c>
      <c r="E60" s="253"/>
      <c r="F60" s="15"/>
      <c r="G60" s="16" t="s">
        <v>18</v>
      </c>
      <c r="H60" s="16"/>
      <c r="I60" s="28"/>
      <c r="J60" s="28"/>
      <c r="K60" s="28"/>
      <c r="L60" s="28"/>
      <c r="M60" s="17">
        <f>SUM(M56:M59)</f>
        <v>0</v>
      </c>
      <c r="N60" s="17">
        <f t="shared" ref="N60:P60" si="7">SUM(N56:N59)</f>
        <v>0</v>
      </c>
      <c r="O60" s="17">
        <f t="shared" si="7"/>
        <v>0</v>
      </c>
      <c r="P60" s="17">
        <f t="shared" si="7"/>
        <v>0</v>
      </c>
      <c r="Q60" s="28"/>
      <c r="R60" s="18"/>
      <c r="S60" s="18"/>
      <c r="T60" s="18"/>
      <c r="U60" s="18"/>
      <c r="V60" s="19">
        <f>M60+N60+O60+P60</f>
        <v>0</v>
      </c>
      <c r="W60" s="20">
        <f>D56*V60</f>
        <v>0</v>
      </c>
    </row>
    <row r="61" spans="1:23" ht="60" customHeight="1" thickBot="1" x14ac:dyDescent="0.35">
      <c r="A61" s="224"/>
      <c r="B61" s="21" t="s">
        <v>124</v>
      </c>
      <c r="C61" s="229"/>
      <c r="D61" s="248"/>
      <c r="E61" s="249"/>
      <c r="F61" s="81"/>
      <c r="G61" s="22"/>
      <c r="H61" s="219"/>
      <c r="I61" s="220"/>
      <c r="J61" s="220"/>
      <c r="K61" s="220"/>
      <c r="L61" s="220"/>
      <c r="M61" s="220"/>
      <c r="N61" s="220"/>
      <c r="O61" s="220"/>
      <c r="P61" s="220"/>
      <c r="Q61" s="220"/>
      <c r="R61" s="220"/>
      <c r="S61" s="220"/>
      <c r="T61" s="220"/>
      <c r="U61" s="221"/>
      <c r="V61" s="38"/>
      <c r="W61" s="37"/>
    </row>
    <row r="62" spans="1:23" ht="15.75" customHeight="1" x14ac:dyDescent="0.25">
      <c r="A62" s="222">
        <v>9</v>
      </c>
      <c r="B62" s="225" t="s">
        <v>41</v>
      </c>
      <c r="C62" s="227"/>
      <c r="D62" s="230">
        <v>950</v>
      </c>
      <c r="E62" s="250"/>
      <c r="F62" s="40">
        <v>1</v>
      </c>
      <c r="G62" s="23" t="s">
        <v>93</v>
      </c>
      <c r="H62" s="24"/>
      <c r="I62" s="64"/>
      <c r="J62" s="64"/>
      <c r="K62" s="64"/>
      <c r="L62" s="64"/>
      <c r="M62" s="64"/>
      <c r="N62" s="44"/>
      <c r="O62" s="64"/>
      <c r="P62" s="64"/>
      <c r="Q62" s="202"/>
      <c r="R62" s="203"/>
      <c r="S62" s="203"/>
      <c r="T62" s="203"/>
      <c r="U62" s="204"/>
      <c r="V62" s="235"/>
      <c r="W62" s="237"/>
    </row>
    <row r="63" spans="1:23" ht="15.75" customHeight="1" x14ac:dyDescent="0.25">
      <c r="A63" s="223"/>
      <c r="B63" s="226"/>
      <c r="C63" s="228"/>
      <c r="D63" s="231"/>
      <c r="E63" s="251"/>
      <c r="F63" s="41">
        <v>2</v>
      </c>
      <c r="G63" s="25"/>
      <c r="H63" s="26"/>
      <c r="I63" s="65"/>
      <c r="J63" s="65"/>
      <c r="K63" s="65"/>
      <c r="L63" s="65"/>
      <c r="M63" s="65"/>
      <c r="N63" s="65"/>
      <c r="O63" s="65"/>
      <c r="P63" s="65"/>
      <c r="Q63" s="205"/>
      <c r="R63" s="206"/>
      <c r="S63" s="206"/>
      <c r="T63" s="206"/>
      <c r="U63" s="207"/>
      <c r="V63" s="236"/>
      <c r="W63" s="238"/>
    </row>
    <row r="64" spans="1:23" ht="16.5" customHeight="1" x14ac:dyDescent="0.25">
      <c r="A64" s="223"/>
      <c r="B64" s="226"/>
      <c r="C64" s="228"/>
      <c r="D64" s="231"/>
      <c r="E64" s="251"/>
      <c r="F64" s="41">
        <v>3</v>
      </c>
      <c r="G64" s="25"/>
      <c r="H64" s="25"/>
      <c r="I64" s="65"/>
      <c r="J64" s="65"/>
      <c r="K64" s="65"/>
      <c r="L64" s="65"/>
      <c r="M64" s="65"/>
      <c r="N64" s="65"/>
      <c r="O64" s="65"/>
      <c r="P64" s="65"/>
      <c r="Q64" s="205"/>
      <c r="R64" s="206"/>
      <c r="S64" s="206"/>
      <c r="T64" s="206"/>
      <c r="U64" s="207"/>
      <c r="V64" s="236"/>
      <c r="W64" s="238"/>
    </row>
    <row r="65" spans="1:23" ht="18.75" customHeight="1" x14ac:dyDescent="0.25">
      <c r="A65" s="223"/>
      <c r="B65" s="255" t="s">
        <v>42</v>
      </c>
      <c r="C65" s="228"/>
      <c r="D65" s="232"/>
      <c r="E65" s="251"/>
      <c r="F65" s="42">
        <v>4</v>
      </c>
      <c r="G65" s="27" t="s">
        <v>107</v>
      </c>
      <c r="H65" s="27"/>
      <c r="I65" s="29"/>
      <c r="J65" s="29"/>
      <c r="K65" s="14"/>
      <c r="L65" s="45"/>
      <c r="M65" s="45"/>
      <c r="N65" s="45"/>
      <c r="O65" s="45"/>
      <c r="P65" s="45"/>
      <c r="Q65" s="205"/>
      <c r="R65" s="206"/>
      <c r="S65" s="206"/>
      <c r="T65" s="206"/>
      <c r="U65" s="207"/>
      <c r="V65" s="236"/>
      <c r="W65" s="238"/>
    </row>
    <row r="66" spans="1:23" ht="18.75" customHeight="1" thickBot="1" x14ac:dyDescent="0.35">
      <c r="A66" s="223"/>
      <c r="B66" s="285"/>
      <c r="C66" s="228"/>
      <c r="D66" s="149"/>
      <c r="E66" s="153"/>
      <c r="F66" s="159">
        <v>5</v>
      </c>
      <c r="G66" s="160" t="s">
        <v>116</v>
      </c>
      <c r="H66" s="160"/>
      <c r="I66" s="161"/>
      <c r="J66" s="161"/>
      <c r="K66" s="141"/>
      <c r="L66" s="164"/>
      <c r="M66" s="164"/>
      <c r="N66" s="164"/>
      <c r="O66" s="164"/>
      <c r="P66" s="164"/>
      <c r="Q66" s="150"/>
      <c r="R66" s="151"/>
      <c r="S66" s="151"/>
      <c r="T66" s="151"/>
      <c r="U66" s="152"/>
      <c r="V66" s="155"/>
      <c r="W66" s="156"/>
    </row>
    <row r="67" spans="1:23" ht="19.5" thickBot="1" x14ac:dyDescent="0.3">
      <c r="A67" s="223"/>
      <c r="B67" s="256"/>
      <c r="C67" s="228"/>
      <c r="D67" s="252" t="s">
        <v>49</v>
      </c>
      <c r="E67" s="253"/>
      <c r="F67" s="15"/>
      <c r="G67" s="16" t="s">
        <v>18</v>
      </c>
      <c r="H67" s="16"/>
      <c r="I67" s="28"/>
      <c r="J67" s="28"/>
      <c r="K67" s="28"/>
      <c r="L67" s="17">
        <f>L62+L63+L64+L65+L66</f>
        <v>0</v>
      </c>
      <c r="M67" s="17">
        <f t="shared" ref="M67:P67" si="8">M62+M63+M64+M65+M66</f>
        <v>0</v>
      </c>
      <c r="N67" s="17">
        <f t="shared" si="8"/>
        <v>0</v>
      </c>
      <c r="O67" s="17">
        <f t="shared" si="8"/>
        <v>0</v>
      </c>
      <c r="P67" s="17">
        <f t="shared" si="8"/>
        <v>0</v>
      </c>
      <c r="Q67" s="28"/>
      <c r="R67" s="28"/>
      <c r="S67" s="28"/>
      <c r="T67" s="28"/>
      <c r="U67" s="28"/>
      <c r="V67" s="19">
        <f>L67+M67+N67+O67+P67</f>
        <v>0</v>
      </c>
      <c r="W67" s="20">
        <f>D62*V67</f>
        <v>0</v>
      </c>
    </row>
    <row r="68" spans="1:23" ht="60" customHeight="1" thickBot="1" x14ac:dyDescent="0.35">
      <c r="A68" s="224"/>
      <c r="B68" s="21" t="s">
        <v>43</v>
      </c>
      <c r="C68" s="229"/>
      <c r="D68" s="248"/>
      <c r="E68" s="249"/>
      <c r="F68" s="81"/>
      <c r="G68" s="22"/>
      <c r="H68" s="219"/>
      <c r="I68" s="220"/>
      <c r="J68" s="220"/>
      <c r="K68" s="220"/>
      <c r="L68" s="220"/>
      <c r="M68" s="220"/>
      <c r="N68" s="220"/>
      <c r="O68" s="220"/>
      <c r="P68" s="220"/>
      <c r="Q68" s="220"/>
      <c r="R68" s="220"/>
      <c r="S68" s="220"/>
      <c r="T68" s="220"/>
      <c r="U68" s="221"/>
      <c r="V68" s="38"/>
      <c r="W68" s="37"/>
    </row>
    <row r="69" spans="1:23" s="61" customFormat="1" ht="19.5" thickBot="1" x14ac:dyDescent="0.3">
      <c r="A69" s="57"/>
      <c r="B69" s="32"/>
      <c r="C69" s="58"/>
      <c r="D69" s="33"/>
      <c r="E69" s="33"/>
      <c r="F69" s="33"/>
      <c r="G69" s="33"/>
      <c r="H69" s="58">
        <v>80</v>
      </c>
      <c r="I69" s="58">
        <v>86</v>
      </c>
      <c r="J69" s="58">
        <v>92</v>
      </c>
      <c r="K69" s="58">
        <v>98</v>
      </c>
      <c r="L69" s="58">
        <v>104</v>
      </c>
      <c r="M69" s="58">
        <v>110</v>
      </c>
      <c r="N69" s="58">
        <v>116</v>
      </c>
      <c r="O69" s="58">
        <v>122</v>
      </c>
      <c r="P69" s="58">
        <v>128</v>
      </c>
      <c r="Q69" s="58">
        <v>134</v>
      </c>
      <c r="R69" s="58">
        <v>140</v>
      </c>
      <c r="S69" s="58">
        <v>146</v>
      </c>
      <c r="T69" s="58">
        <v>152</v>
      </c>
      <c r="U69" s="58">
        <v>158</v>
      </c>
      <c r="V69" s="59"/>
      <c r="W69" s="60"/>
    </row>
    <row r="70" spans="1:23" ht="19.5" thickBot="1" x14ac:dyDescent="0.3">
      <c r="A70" s="31"/>
      <c r="B70" s="32"/>
      <c r="C70" s="18"/>
      <c r="D70" s="33"/>
      <c r="E70" s="33"/>
      <c r="F70" s="33"/>
      <c r="G70" s="33"/>
      <c r="H70" s="18">
        <v>80</v>
      </c>
      <c r="I70" s="18">
        <v>86</v>
      </c>
      <c r="J70" s="18">
        <v>92</v>
      </c>
      <c r="K70" s="18">
        <v>98</v>
      </c>
      <c r="L70" s="18">
        <v>104</v>
      </c>
      <c r="M70" s="18">
        <v>110</v>
      </c>
      <c r="N70" s="18">
        <v>116</v>
      </c>
      <c r="O70" s="18">
        <v>122</v>
      </c>
      <c r="P70" s="18">
        <v>128</v>
      </c>
      <c r="Q70" s="18">
        <v>134</v>
      </c>
      <c r="R70" s="18">
        <v>140</v>
      </c>
      <c r="S70" s="18">
        <v>146</v>
      </c>
      <c r="T70" s="18">
        <v>152</v>
      </c>
      <c r="U70" s="18">
        <v>158</v>
      </c>
      <c r="V70" s="34"/>
      <c r="W70" s="35"/>
    </row>
    <row r="71" spans="1:23" ht="15.75" customHeight="1" x14ac:dyDescent="0.25">
      <c r="A71" s="222">
        <v>10</v>
      </c>
      <c r="B71" s="286" t="s">
        <v>44</v>
      </c>
      <c r="C71" s="227"/>
      <c r="D71" s="230">
        <v>950</v>
      </c>
      <c r="E71" s="250"/>
      <c r="F71" s="40">
        <v>1</v>
      </c>
      <c r="G71" s="23" t="s">
        <v>93</v>
      </c>
      <c r="H71" s="24"/>
      <c r="I71" s="64"/>
      <c r="J71" s="64"/>
      <c r="K71" s="64"/>
      <c r="L71" s="44"/>
      <c r="M71" s="44"/>
      <c r="N71" s="44"/>
      <c r="O71" s="44"/>
      <c r="P71" s="44"/>
      <c r="Q71" s="202"/>
      <c r="R71" s="203"/>
      <c r="S71" s="203"/>
      <c r="T71" s="203"/>
      <c r="U71" s="204"/>
      <c r="V71" s="235"/>
      <c r="W71" s="237"/>
    </row>
    <row r="72" spans="1:23" ht="15.75" customHeight="1" x14ac:dyDescent="0.25">
      <c r="A72" s="223"/>
      <c r="B72" s="287"/>
      <c r="C72" s="228"/>
      <c r="D72" s="231"/>
      <c r="E72" s="254"/>
      <c r="F72" s="41">
        <v>2</v>
      </c>
      <c r="G72" s="25" t="s">
        <v>160</v>
      </c>
      <c r="H72" s="26"/>
      <c r="I72" s="65"/>
      <c r="J72" s="65"/>
      <c r="K72" s="65"/>
      <c r="L72" s="182"/>
      <c r="M72" s="182"/>
      <c r="N72" s="182"/>
      <c r="O72" s="182"/>
      <c r="P72" s="182"/>
      <c r="Q72" s="205"/>
      <c r="R72" s="206"/>
      <c r="S72" s="206"/>
      <c r="T72" s="206"/>
      <c r="U72" s="207"/>
      <c r="V72" s="236"/>
      <c r="W72" s="238"/>
    </row>
    <row r="73" spans="1:23" ht="16.5" customHeight="1" x14ac:dyDescent="0.25">
      <c r="A73" s="223"/>
      <c r="B73" s="288"/>
      <c r="C73" s="228"/>
      <c r="D73" s="231"/>
      <c r="E73" s="254"/>
      <c r="F73" s="41"/>
      <c r="G73" s="25"/>
      <c r="H73" s="25"/>
      <c r="I73" s="65"/>
      <c r="J73" s="65"/>
      <c r="K73" s="65"/>
      <c r="L73" s="65"/>
      <c r="M73" s="65"/>
      <c r="N73" s="65"/>
      <c r="O73" s="65"/>
      <c r="P73" s="65"/>
      <c r="Q73" s="205"/>
      <c r="R73" s="206"/>
      <c r="S73" s="206"/>
      <c r="T73" s="206"/>
      <c r="U73" s="207"/>
      <c r="V73" s="236"/>
      <c r="W73" s="238"/>
    </row>
    <row r="74" spans="1:23" ht="18.75" customHeight="1" x14ac:dyDescent="0.25">
      <c r="A74" s="223"/>
      <c r="B74" s="255" t="s">
        <v>42</v>
      </c>
      <c r="C74" s="228"/>
      <c r="D74" s="232"/>
      <c r="E74" s="254"/>
      <c r="F74" s="163"/>
      <c r="G74" s="25"/>
      <c r="H74" s="25"/>
      <c r="I74" s="30"/>
      <c r="J74" s="30"/>
      <c r="K74" s="13"/>
      <c r="L74" s="65"/>
      <c r="M74" s="65"/>
      <c r="N74" s="65"/>
      <c r="O74" s="65"/>
      <c r="P74" s="65"/>
      <c r="Q74" s="205"/>
      <c r="R74" s="206"/>
      <c r="S74" s="206"/>
      <c r="T74" s="206"/>
      <c r="U74" s="207"/>
      <c r="V74" s="236"/>
      <c r="W74" s="238"/>
    </row>
    <row r="75" spans="1:23" ht="18.75" customHeight="1" x14ac:dyDescent="0.3">
      <c r="A75" s="223"/>
      <c r="B75" s="285"/>
      <c r="C75" s="228"/>
      <c r="D75" s="149"/>
      <c r="E75" s="153"/>
      <c r="F75" s="163">
        <v>5</v>
      </c>
      <c r="G75" s="25" t="s">
        <v>117</v>
      </c>
      <c r="H75" s="25"/>
      <c r="I75" s="30"/>
      <c r="J75" s="30"/>
      <c r="K75" s="13"/>
      <c r="L75" s="323"/>
      <c r="M75" s="182"/>
      <c r="N75" s="182"/>
      <c r="O75" s="182"/>
      <c r="P75" s="182"/>
      <c r="Q75" s="150"/>
      <c r="R75" s="151"/>
      <c r="S75" s="151"/>
      <c r="T75" s="151"/>
      <c r="U75" s="152"/>
      <c r="V75" s="155"/>
      <c r="W75" s="156"/>
    </row>
    <row r="76" spans="1:23" ht="18.75" customHeight="1" x14ac:dyDescent="0.3">
      <c r="A76" s="223"/>
      <c r="B76" s="285"/>
      <c r="C76" s="228"/>
      <c r="D76" s="149"/>
      <c r="E76" s="153"/>
      <c r="F76" s="163">
        <v>6</v>
      </c>
      <c r="G76" s="25" t="s">
        <v>109</v>
      </c>
      <c r="H76" s="25"/>
      <c r="I76" s="30"/>
      <c r="J76" s="30"/>
      <c r="K76" s="13"/>
      <c r="L76" s="45"/>
      <c r="M76" s="65"/>
      <c r="N76" s="65"/>
      <c r="O76" s="65"/>
      <c r="P76" s="65"/>
      <c r="Q76" s="150"/>
      <c r="R76" s="151"/>
      <c r="S76" s="151"/>
      <c r="T76" s="151"/>
      <c r="U76" s="152"/>
      <c r="V76" s="155"/>
      <c r="W76" s="156"/>
    </row>
    <row r="77" spans="1:23" ht="18.75" customHeight="1" thickBot="1" x14ac:dyDescent="0.35">
      <c r="A77" s="223"/>
      <c r="B77" s="285"/>
      <c r="C77" s="228"/>
      <c r="D77" s="149"/>
      <c r="E77" s="153"/>
      <c r="F77" s="163">
        <v>7</v>
      </c>
      <c r="G77" s="25" t="s">
        <v>118</v>
      </c>
      <c r="H77" s="25"/>
      <c r="I77" s="30"/>
      <c r="J77" s="30"/>
      <c r="K77" s="13"/>
      <c r="L77" s="45"/>
      <c r="M77" s="45"/>
      <c r="N77" s="65"/>
      <c r="O77" s="65"/>
      <c r="P77" s="65"/>
      <c r="Q77" s="150"/>
      <c r="R77" s="151"/>
      <c r="S77" s="151"/>
      <c r="T77" s="151"/>
      <c r="U77" s="152"/>
      <c r="V77" s="155"/>
      <c r="W77" s="156"/>
    </row>
    <row r="78" spans="1:23" ht="19.5" thickBot="1" x14ac:dyDescent="0.3">
      <c r="A78" s="223"/>
      <c r="B78" s="256"/>
      <c r="C78" s="228"/>
      <c r="D78" s="252" t="s">
        <v>49</v>
      </c>
      <c r="E78" s="253"/>
      <c r="F78" s="81"/>
      <c r="G78" s="93" t="s">
        <v>18</v>
      </c>
      <c r="H78" s="93"/>
      <c r="I78" s="162"/>
      <c r="J78" s="162"/>
      <c r="K78" s="162"/>
      <c r="L78" s="137">
        <f>L71+L72+L73+L74+L75+L76+L77</f>
        <v>0</v>
      </c>
      <c r="M78" s="137">
        <f>M71+M72+M73+M74+M75+M76+M77</f>
        <v>0</v>
      </c>
      <c r="N78" s="137">
        <f>N71+N72+N73+N74+N75+N76+N77</f>
        <v>0</v>
      </c>
      <c r="O78" s="137">
        <f>O71+O72+O73+O74+O75+O76+O77</f>
        <v>0</v>
      </c>
      <c r="P78" s="137">
        <f>P71+P72+P73+P74+P75+P76+P77</f>
        <v>0</v>
      </c>
      <c r="Q78" s="28"/>
      <c r="R78" s="28"/>
      <c r="S78" s="28"/>
      <c r="T78" s="28"/>
      <c r="U78" s="28"/>
      <c r="V78" s="19">
        <f>L78+M78+N78+O78+P78</f>
        <v>0</v>
      </c>
      <c r="W78" s="20">
        <f>D71*V78</f>
        <v>0</v>
      </c>
    </row>
    <row r="79" spans="1:23" ht="51.75" customHeight="1" thickBot="1" x14ac:dyDescent="0.35">
      <c r="A79" s="224"/>
      <c r="B79" s="21" t="s">
        <v>43</v>
      </c>
      <c r="C79" s="229"/>
      <c r="D79" s="248"/>
      <c r="E79" s="249"/>
      <c r="F79" s="81"/>
      <c r="G79" s="22"/>
      <c r="H79" s="219"/>
      <c r="I79" s="220"/>
      <c r="J79" s="220"/>
      <c r="K79" s="220"/>
      <c r="L79" s="220"/>
      <c r="M79" s="220"/>
      <c r="N79" s="220"/>
      <c r="O79" s="220"/>
      <c r="P79" s="220"/>
      <c r="Q79" s="220"/>
      <c r="R79" s="220"/>
      <c r="S79" s="220"/>
      <c r="T79" s="220"/>
      <c r="U79" s="221"/>
      <c r="V79" s="38"/>
      <c r="W79" s="37"/>
    </row>
    <row r="80" spans="1:23" ht="15.75" customHeight="1" x14ac:dyDescent="0.25">
      <c r="A80" s="222">
        <v>11</v>
      </c>
      <c r="B80" s="225" t="s">
        <v>45</v>
      </c>
      <c r="C80" s="227"/>
      <c r="D80" s="230">
        <v>3500</v>
      </c>
      <c r="E80" s="250"/>
      <c r="F80" s="40">
        <v>1</v>
      </c>
      <c r="G80" s="23" t="s">
        <v>104</v>
      </c>
      <c r="H80" s="64"/>
      <c r="I80" s="202"/>
      <c r="J80" s="203"/>
      <c r="K80" s="203"/>
      <c r="L80" s="203"/>
      <c r="M80" s="204"/>
      <c r="N80" s="12"/>
      <c r="O80" s="12"/>
      <c r="P80" s="12"/>
      <c r="Q80" s="44"/>
      <c r="R80" s="44"/>
      <c r="S80" s="44"/>
      <c r="T80" s="44"/>
      <c r="U80" s="44"/>
      <c r="V80" s="235"/>
      <c r="W80" s="237"/>
    </row>
    <row r="81" spans="1:23" ht="15.75" customHeight="1" x14ac:dyDescent="0.25">
      <c r="A81" s="223"/>
      <c r="B81" s="226"/>
      <c r="C81" s="228"/>
      <c r="D81" s="231"/>
      <c r="E81" s="251"/>
      <c r="F81" s="41">
        <v>2</v>
      </c>
      <c r="G81" s="25" t="s">
        <v>103</v>
      </c>
      <c r="H81" s="65"/>
      <c r="I81" s="205"/>
      <c r="J81" s="206"/>
      <c r="K81" s="206"/>
      <c r="L81" s="206"/>
      <c r="M81" s="207"/>
      <c r="N81" s="13"/>
      <c r="O81" s="13"/>
      <c r="P81" s="13"/>
      <c r="Q81" s="45"/>
      <c r="R81" s="45"/>
      <c r="S81" s="45"/>
      <c r="T81" s="45"/>
      <c r="U81" s="45"/>
      <c r="V81" s="236"/>
      <c r="W81" s="238"/>
    </row>
    <row r="82" spans="1:23" ht="16.5" customHeight="1" x14ac:dyDescent="0.25">
      <c r="A82" s="223"/>
      <c r="B82" s="226"/>
      <c r="C82" s="228"/>
      <c r="D82" s="231"/>
      <c r="E82" s="251"/>
      <c r="F82" s="41">
        <v>3</v>
      </c>
      <c r="G82" s="25" t="s">
        <v>106</v>
      </c>
      <c r="H82" s="65"/>
      <c r="I82" s="205"/>
      <c r="J82" s="206"/>
      <c r="K82" s="206"/>
      <c r="L82" s="206"/>
      <c r="M82" s="207"/>
      <c r="N82" s="13"/>
      <c r="O82" s="13"/>
      <c r="P82" s="13"/>
      <c r="Q82" s="45"/>
      <c r="R82" s="45"/>
      <c r="S82" s="45"/>
      <c r="T82" s="45"/>
      <c r="U82" s="45"/>
      <c r="V82" s="236"/>
      <c r="W82" s="238"/>
    </row>
    <row r="83" spans="1:23" ht="18.75" customHeight="1" thickBot="1" x14ac:dyDescent="0.3">
      <c r="A83" s="223"/>
      <c r="B83" s="255" t="s">
        <v>74</v>
      </c>
      <c r="C83" s="228"/>
      <c r="D83" s="232"/>
      <c r="E83" s="251"/>
      <c r="F83" s="42">
        <v>4</v>
      </c>
      <c r="G83" s="27" t="s">
        <v>92</v>
      </c>
      <c r="H83" s="91"/>
      <c r="I83" s="205"/>
      <c r="J83" s="206"/>
      <c r="K83" s="206"/>
      <c r="L83" s="206"/>
      <c r="M83" s="207"/>
      <c r="N83" s="14"/>
      <c r="O83" s="14"/>
      <c r="P83" s="14"/>
      <c r="Q83" s="45"/>
      <c r="R83" s="45"/>
      <c r="S83" s="45"/>
      <c r="T83" s="45"/>
      <c r="U83" s="45"/>
      <c r="V83" s="236"/>
      <c r="W83" s="238"/>
    </row>
    <row r="84" spans="1:23" ht="19.5" thickBot="1" x14ac:dyDescent="0.3">
      <c r="A84" s="223"/>
      <c r="B84" s="256"/>
      <c r="C84" s="228"/>
      <c r="D84" s="252" t="s">
        <v>49</v>
      </c>
      <c r="E84" s="253"/>
      <c r="F84" s="15"/>
      <c r="G84" s="16" t="s">
        <v>18</v>
      </c>
      <c r="H84" s="28"/>
      <c r="I84" s="28"/>
      <c r="J84" s="28"/>
      <c r="K84" s="28"/>
      <c r="L84" s="28"/>
      <c r="M84" s="28"/>
      <c r="N84" s="28"/>
      <c r="O84" s="28"/>
      <c r="P84" s="28"/>
      <c r="Q84" s="17">
        <f>Q80+Q81+Q82+Q83</f>
        <v>0</v>
      </c>
      <c r="R84" s="17">
        <f t="shared" ref="R84:U84" si="9">R80+R81+R82+R83</f>
        <v>0</v>
      </c>
      <c r="S84" s="17">
        <f t="shared" si="9"/>
        <v>0</v>
      </c>
      <c r="T84" s="17">
        <f t="shared" si="9"/>
        <v>0</v>
      </c>
      <c r="U84" s="17">
        <f t="shared" si="9"/>
        <v>0</v>
      </c>
      <c r="V84" s="19">
        <f>Q84+R84+S84+T84+U84</f>
        <v>0</v>
      </c>
      <c r="W84" s="20">
        <f>D80*V84</f>
        <v>0</v>
      </c>
    </row>
    <row r="85" spans="1:23" ht="53.25" customHeight="1" thickBot="1" x14ac:dyDescent="0.35">
      <c r="A85" s="224"/>
      <c r="B85" s="21" t="s">
        <v>125</v>
      </c>
      <c r="C85" s="229"/>
      <c r="D85" s="248"/>
      <c r="E85" s="249"/>
      <c r="F85" s="81"/>
      <c r="G85" s="22"/>
      <c r="H85" s="219"/>
      <c r="I85" s="220"/>
      <c r="J85" s="220"/>
      <c r="K85" s="220"/>
      <c r="L85" s="220"/>
      <c r="M85" s="220"/>
      <c r="N85" s="220"/>
      <c r="O85" s="220"/>
      <c r="P85" s="220"/>
      <c r="Q85" s="220"/>
      <c r="R85" s="220"/>
      <c r="S85" s="220"/>
      <c r="T85" s="220"/>
      <c r="U85" s="221"/>
      <c r="V85" s="38"/>
      <c r="W85" s="37"/>
    </row>
    <row r="86" spans="1:23" ht="15.75" customHeight="1" x14ac:dyDescent="0.25">
      <c r="A86" s="222">
        <v>12</v>
      </c>
      <c r="B86" s="225" t="s">
        <v>46</v>
      </c>
      <c r="C86" s="227"/>
      <c r="D86" s="230">
        <v>1300</v>
      </c>
      <c r="E86" s="250"/>
      <c r="F86" s="40">
        <v>1</v>
      </c>
      <c r="G86" s="23" t="s">
        <v>92</v>
      </c>
      <c r="H86" s="64"/>
      <c r="I86" s="202"/>
      <c r="J86" s="203"/>
      <c r="K86" s="203"/>
      <c r="L86" s="203"/>
      <c r="M86" s="204"/>
      <c r="N86" s="12"/>
      <c r="O86" s="12"/>
      <c r="P86" s="12"/>
      <c r="Q86" s="44"/>
      <c r="R86" s="44"/>
      <c r="S86" s="44"/>
      <c r="T86" s="44"/>
      <c r="U86" s="44"/>
      <c r="V86" s="235"/>
      <c r="W86" s="237"/>
    </row>
    <row r="87" spans="1:23" ht="15.75" customHeight="1" x14ac:dyDescent="0.25">
      <c r="A87" s="223"/>
      <c r="B87" s="226"/>
      <c r="C87" s="228"/>
      <c r="D87" s="231"/>
      <c r="E87" s="251"/>
      <c r="F87" s="41">
        <v>2</v>
      </c>
      <c r="G87" s="25" t="s">
        <v>106</v>
      </c>
      <c r="H87" s="65"/>
      <c r="I87" s="205"/>
      <c r="J87" s="206"/>
      <c r="K87" s="206"/>
      <c r="L87" s="206"/>
      <c r="M87" s="207"/>
      <c r="N87" s="13"/>
      <c r="O87" s="13"/>
      <c r="P87" s="13"/>
      <c r="Q87" s="45"/>
      <c r="R87" s="45"/>
      <c r="S87" s="45"/>
      <c r="T87" s="45"/>
      <c r="U87" s="45"/>
      <c r="V87" s="236"/>
      <c r="W87" s="238"/>
    </row>
    <row r="88" spans="1:23" ht="16.5" customHeight="1" x14ac:dyDescent="0.25">
      <c r="A88" s="223"/>
      <c r="B88" s="226"/>
      <c r="C88" s="228"/>
      <c r="D88" s="231"/>
      <c r="E88" s="251"/>
      <c r="F88" s="41">
        <v>3</v>
      </c>
      <c r="G88" s="25" t="s">
        <v>93</v>
      </c>
      <c r="H88" s="65"/>
      <c r="I88" s="205"/>
      <c r="J88" s="206"/>
      <c r="K88" s="206"/>
      <c r="L88" s="206"/>
      <c r="M88" s="207"/>
      <c r="N88" s="13"/>
      <c r="O88" s="13"/>
      <c r="P88" s="13"/>
      <c r="Q88" s="45"/>
      <c r="R88" s="45"/>
      <c r="S88" s="45"/>
      <c r="T88" s="45"/>
      <c r="U88" s="45"/>
      <c r="V88" s="236"/>
      <c r="W88" s="238"/>
    </row>
    <row r="89" spans="1:23" ht="18.75" customHeight="1" thickBot="1" x14ac:dyDescent="0.3">
      <c r="A89" s="223"/>
      <c r="B89" s="255" t="s">
        <v>74</v>
      </c>
      <c r="C89" s="228"/>
      <c r="D89" s="232"/>
      <c r="E89" s="251"/>
      <c r="F89" s="42"/>
      <c r="G89" s="27"/>
      <c r="H89" s="91"/>
      <c r="I89" s="205"/>
      <c r="J89" s="206"/>
      <c r="K89" s="206"/>
      <c r="L89" s="206"/>
      <c r="M89" s="207"/>
      <c r="N89" s="14"/>
      <c r="O89" s="14"/>
      <c r="P89" s="14"/>
      <c r="Q89" s="27"/>
      <c r="R89" s="29"/>
      <c r="S89" s="29"/>
      <c r="T89" s="14"/>
      <c r="U89" s="14"/>
      <c r="V89" s="236"/>
      <c r="W89" s="238"/>
    </row>
    <row r="90" spans="1:23" ht="19.5" thickBot="1" x14ac:dyDescent="0.3">
      <c r="A90" s="223"/>
      <c r="B90" s="256"/>
      <c r="C90" s="228"/>
      <c r="D90" s="252" t="s">
        <v>49</v>
      </c>
      <c r="E90" s="253"/>
      <c r="F90" s="15"/>
      <c r="G90" s="16" t="s">
        <v>18</v>
      </c>
      <c r="H90" s="28"/>
      <c r="I90" s="28"/>
      <c r="J90" s="28"/>
      <c r="K90" s="28"/>
      <c r="L90" s="28"/>
      <c r="M90" s="28"/>
      <c r="N90" s="28"/>
      <c r="O90" s="28"/>
      <c r="P90" s="28"/>
      <c r="Q90" s="17">
        <f>Q86+Q87+Q88</f>
        <v>0</v>
      </c>
      <c r="R90" s="17">
        <f t="shared" ref="R90:U90" si="10">R86+R87+R88</f>
        <v>0</v>
      </c>
      <c r="S90" s="17">
        <f t="shared" si="10"/>
        <v>0</v>
      </c>
      <c r="T90" s="17">
        <f t="shared" si="10"/>
        <v>0</v>
      </c>
      <c r="U90" s="17">
        <f t="shared" si="10"/>
        <v>0</v>
      </c>
      <c r="V90" s="19">
        <f>Q90+R90+S90+T90+U90</f>
        <v>0</v>
      </c>
      <c r="W90" s="20">
        <f>D86*V90</f>
        <v>0</v>
      </c>
    </row>
    <row r="91" spans="1:23" ht="51" thickBot="1" x14ac:dyDescent="0.35">
      <c r="A91" s="224"/>
      <c r="B91" s="21" t="s">
        <v>95</v>
      </c>
      <c r="C91" s="229"/>
      <c r="D91" s="248"/>
      <c r="E91" s="249"/>
      <c r="F91" s="81"/>
      <c r="G91" s="22"/>
      <c r="H91" s="219"/>
      <c r="I91" s="220"/>
      <c r="J91" s="220"/>
      <c r="K91" s="220"/>
      <c r="L91" s="220"/>
      <c r="M91" s="220"/>
      <c r="N91" s="220"/>
      <c r="O91" s="220"/>
      <c r="P91" s="220"/>
      <c r="Q91" s="220"/>
      <c r="R91" s="220"/>
      <c r="S91" s="220"/>
      <c r="T91" s="220"/>
      <c r="U91" s="221"/>
      <c r="V91" s="38"/>
      <c r="W91" s="37"/>
    </row>
    <row r="92" spans="1:23" ht="15.75" customHeight="1" x14ac:dyDescent="0.25">
      <c r="A92" s="222">
        <v>13</v>
      </c>
      <c r="B92" s="225" t="s">
        <v>119</v>
      </c>
      <c r="C92" s="227"/>
      <c r="D92" s="230">
        <v>3700</v>
      </c>
      <c r="E92" s="250"/>
      <c r="F92" s="40">
        <v>1</v>
      </c>
      <c r="G92" s="23" t="s">
        <v>91</v>
      </c>
      <c r="H92" s="64"/>
      <c r="I92" s="202"/>
      <c r="J92" s="203"/>
      <c r="K92" s="203"/>
      <c r="L92" s="203"/>
      <c r="M92" s="204"/>
      <c r="N92" s="12"/>
      <c r="O92" s="12"/>
      <c r="P92" s="44"/>
      <c r="Q92" s="44"/>
      <c r="R92" s="44"/>
      <c r="S92" s="44"/>
      <c r="T92" s="44"/>
      <c r="U92" s="44"/>
      <c r="V92" s="235"/>
      <c r="W92" s="237"/>
    </row>
    <row r="93" spans="1:23" ht="15.75" customHeight="1" x14ac:dyDescent="0.25">
      <c r="A93" s="223"/>
      <c r="B93" s="226"/>
      <c r="C93" s="228"/>
      <c r="D93" s="231"/>
      <c r="E93" s="251"/>
      <c r="F93" s="41">
        <v>2</v>
      </c>
      <c r="G93" s="25" t="s">
        <v>106</v>
      </c>
      <c r="H93" s="65"/>
      <c r="I93" s="205"/>
      <c r="J93" s="206"/>
      <c r="K93" s="206"/>
      <c r="L93" s="206"/>
      <c r="M93" s="207"/>
      <c r="N93" s="13"/>
      <c r="O93" s="13"/>
      <c r="P93" s="45"/>
      <c r="Q93" s="45"/>
      <c r="R93" s="45"/>
      <c r="S93" s="45"/>
      <c r="T93" s="45"/>
      <c r="U93" s="45"/>
      <c r="V93" s="236"/>
      <c r="W93" s="238"/>
    </row>
    <row r="94" spans="1:23" ht="16.5" customHeight="1" x14ac:dyDescent="0.25">
      <c r="A94" s="223"/>
      <c r="B94" s="226"/>
      <c r="C94" s="228"/>
      <c r="D94" s="231"/>
      <c r="E94" s="251"/>
      <c r="F94" s="41">
        <v>3</v>
      </c>
      <c r="G94" s="25" t="s">
        <v>92</v>
      </c>
      <c r="H94" s="65"/>
      <c r="I94" s="205"/>
      <c r="J94" s="206"/>
      <c r="K94" s="206"/>
      <c r="L94" s="206"/>
      <c r="M94" s="207"/>
      <c r="N94" s="13"/>
      <c r="O94" s="13"/>
      <c r="P94" s="45"/>
      <c r="Q94" s="45"/>
      <c r="R94" s="45"/>
      <c r="S94" s="45"/>
      <c r="T94" s="45"/>
      <c r="U94" s="45"/>
      <c r="V94" s="236"/>
      <c r="W94" s="238"/>
    </row>
    <row r="95" spans="1:23" ht="18.75" customHeight="1" thickBot="1" x14ac:dyDescent="0.3">
      <c r="A95" s="223"/>
      <c r="B95" s="255" t="s">
        <v>75</v>
      </c>
      <c r="C95" s="228"/>
      <c r="D95" s="232"/>
      <c r="E95" s="251"/>
      <c r="F95" s="42"/>
      <c r="G95" s="27"/>
      <c r="H95" s="91"/>
      <c r="I95" s="205"/>
      <c r="J95" s="206"/>
      <c r="K95" s="206"/>
      <c r="L95" s="206"/>
      <c r="M95" s="207"/>
      <c r="N95" s="14"/>
      <c r="O95" s="14"/>
      <c r="P95" s="27"/>
      <c r="Q95" s="27"/>
      <c r="R95" s="29"/>
      <c r="S95" s="29"/>
      <c r="T95" s="14"/>
      <c r="U95" s="14"/>
      <c r="V95" s="236"/>
      <c r="W95" s="238"/>
    </row>
    <row r="96" spans="1:23" ht="19.5" thickBot="1" x14ac:dyDescent="0.3">
      <c r="A96" s="223"/>
      <c r="B96" s="256"/>
      <c r="C96" s="228"/>
      <c r="D96" s="252" t="s">
        <v>49</v>
      </c>
      <c r="E96" s="253"/>
      <c r="F96" s="15"/>
      <c r="G96" s="16" t="s">
        <v>18</v>
      </c>
      <c r="H96" s="28"/>
      <c r="I96" s="28"/>
      <c r="J96" s="28"/>
      <c r="K96" s="28"/>
      <c r="L96" s="28"/>
      <c r="M96" s="28"/>
      <c r="N96" s="28"/>
      <c r="O96" s="28"/>
      <c r="P96" s="17">
        <f>P92+P93+P94</f>
        <v>0</v>
      </c>
      <c r="Q96" s="17">
        <f>Q92+Q93+Q94</f>
        <v>0</v>
      </c>
      <c r="R96" s="17">
        <f t="shared" ref="R96:U96" si="11">R92+R93+R94</f>
        <v>0</v>
      </c>
      <c r="S96" s="17">
        <f t="shared" si="11"/>
        <v>0</v>
      </c>
      <c r="T96" s="17">
        <f t="shared" si="11"/>
        <v>0</v>
      </c>
      <c r="U96" s="17">
        <f t="shared" si="11"/>
        <v>0</v>
      </c>
      <c r="V96" s="19">
        <f>P96+Q96+R96+S96+T96+U96</f>
        <v>0</v>
      </c>
      <c r="W96" s="20">
        <f>D92*V96</f>
        <v>0</v>
      </c>
    </row>
    <row r="97" spans="1:23" ht="53.25" customHeight="1" thickBot="1" x14ac:dyDescent="0.35">
      <c r="A97" s="224"/>
      <c r="B97" s="21" t="s">
        <v>125</v>
      </c>
      <c r="C97" s="229"/>
      <c r="D97" s="248"/>
      <c r="E97" s="249"/>
      <c r="F97" s="81"/>
      <c r="G97" s="22"/>
      <c r="H97" s="219"/>
      <c r="I97" s="220"/>
      <c r="J97" s="220"/>
      <c r="K97" s="220"/>
      <c r="L97" s="220"/>
      <c r="M97" s="220"/>
      <c r="N97" s="220"/>
      <c r="O97" s="220"/>
      <c r="P97" s="220"/>
      <c r="Q97" s="220"/>
      <c r="R97" s="220"/>
      <c r="S97" s="220"/>
      <c r="T97" s="220"/>
      <c r="U97" s="221"/>
      <c r="V97" s="38"/>
      <c r="W97" s="37"/>
    </row>
    <row r="98" spans="1:23" ht="15.75" customHeight="1" x14ac:dyDescent="0.25">
      <c r="A98" s="222">
        <v>14</v>
      </c>
      <c r="B98" s="225" t="s">
        <v>47</v>
      </c>
      <c r="C98" s="227"/>
      <c r="D98" s="230">
        <v>2900</v>
      </c>
      <c r="E98" s="250"/>
      <c r="F98" s="40">
        <v>1</v>
      </c>
      <c r="G98" s="23" t="s">
        <v>113</v>
      </c>
      <c r="H98" s="64"/>
      <c r="I98" s="202"/>
      <c r="J98" s="203"/>
      <c r="K98" s="203"/>
      <c r="L98" s="203"/>
      <c r="M98" s="204"/>
      <c r="N98" s="12"/>
      <c r="O98" s="12"/>
      <c r="P98" s="64"/>
      <c r="Q98" s="44"/>
      <c r="R98" s="44"/>
      <c r="S98" s="44"/>
      <c r="T98" s="44"/>
      <c r="U98" s="44"/>
      <c r="V98" s="235"/>
      <c r="W98" s="291" t="s">
        <v>162</v>
      </c>
    </row>
    <row r="99" spans="1:23" ht="15.75" customHeight="1" x14ac:dyDescent="0.25">
      <c r="A99" s="223"/>
      <c r="B99" s="226"/>
      <c r="C99" s="228"/>
      <c r="D99" s="231"/>
      <c r="E99" s="251"/>
      <c r="F99" s="41">
        <v>2</v>
      </c>
      <c r="G99" s="25" t="s">
        <v>114</v>
      </c>
      <c r="H99" s="65"/>
      <c r="I99" s="205"/>
      <c r="J99" s="206"/>
      <c r="K99" s="206"/>
      <c r="L99" s="206"/>
      <c r="M99" s="207"/>
      <c r="N99" s="13"/>
      <c r="O99" s="13"/>
      <c r="P99" s="65"/>
      <c r="Q99" s="45"/>
      <c r="R99" s="45"/>
      <c r="S99" s="45"/>
      <c r="T99" s="45"/>
      <c r="U99" s="45"/>
      <c r="V99" s="236"/>
      <c r="W99" s="292"/>
    </row>
    <row r="100" spans="1:23" ht="16.5" customHeight="1" x14ac:dyDescent="0.25">
      <c r="A100" s="223"/>
      <c r="B100" s="226"/>
      <c r="C100" s="228"/>
      <c r="D100" s="231"/>
      <c r="E100" s="251"/>
      <c r="F100" s="41">
        <v>3</v>
      </c>
      <c r="G100" s="25" t="s">
        <v>115</v>
      </c>
      <c r="H100" s="65"/>
      <c r="I100" s="205"/>
      <c r="J100" s="206"/>
      <c r="K100" s="206"/>
      <c r="L100" s="206"/>
      <c r="M100" s="207"/>
      <c r="N100" s="13"/>
      <c r="O100" s="13"/>
      <c r="P100" s="65"/>
      <c r="Q100" s="45"/>
      <c r="R100" s="45"/>
      <c r="S100" s="45"/>
      <c r="T100" s="45"/>
      <c r="U100" s="45"/>
      <c r="V100" s="236"/>
      <c r="W100" s="292"/>
    </row>
    <row r="101" spans="1:23" ht="18.75" customHeight="1" thickBot="1" x14ac:dyDescent="0.3">
      <c r="A101" s="223"/>
      <c r="B101" s="255" t="s">
        <v>74</v>
      </c>
      <c r="C101" s="228"/>
      <c r="D101" s="232"/>
      <c r="E101" s="251"/>
      <c r="F101" s="42"/>
      <c r="G101" s="27"/>
      <c r="H101" s="91"/>
      <c r="I101" s="205"/>
      <c r="J101" s="206"/>
      <c r="K101" s="206"/>
      <c r="L101" s="206"/>
      <c r="M101" s="207"/>
      <c r="N101" s="14"/>
      <c r="O101" s="14"/>
      <c r="P101" s="91"/>
      <c r="Q101" s="27"/>
      <c r="R101" s="29"/>
      <c r="S101" s="29"/>
      <c r="T101" s="14"/>
      <c r="U101" s="14"/>
      <c r="V101" s="236"/>
      <c r="W101" s="293"/>
    </row>
    <row r="102" spans="1:23" ht="19.5" thickBot="1" x14ac:dyDescent="0.3">
      <c r="A102" s="223"/>
      <c r="B102" s="256"/>
      <c r="C102" s="228"/>
      <c r="D102" s="252" t="s">
        <v>49</v>
      </c>
      <c r="E102" s="253"/>
      <c r="F102" s="15"/>
      <c r="G102" s="16" t="s">
        <v>18</v>
      </c>
      <c r="H102" s="28"/>
      <c r="I102" s="28"/>
      <c r="J102" s="28"/>
      <c r="K102" s="28"/>
      <c r="L102" s="28"/>
      <c r="M102" s="28"/>
      <c r="N102" s="28"/>
      <c r="O102" s="28"/>
      <c r="P102" s="28"/>
      <c r="Q102" s="17">
        <f>Q98+Q99+Q100</f>
        <v>0</v>
      </c>
      <c r="R102" s="17">
        <f t="shared" ref="R102:U102" si="12">R98+R99+R100</f>
        <v>0</v>
      </c>
      <c r="S102" s="17">
        <f t="shared" si="12"/>
        <v>0</v>
      </c>
      <c r="T102" s="17">
        <f t="shared" si="12"/>
        <v>0</v>
      </c>
      <c r="U102" s="17">
        <f t="shared" si="12"/>
        <v>0</v>
      </c>
      <c r="V102" s="19">
        <f>Q102+R102+S102+T102+U102</f>
        <v>0</v>
      </c>
      <c r="W102" s="20">
        <f>D98*V102</f>
        <v>0</v>
      </c>
    </row>
    <row r="103" spans="1:23" ht="53.25" customHeight="1" thickBot="1" x14ac:dyDescent="0.35">
      <c r="A103" s="224"/>
      <c r="B103" s="21" t="s">
        <v>31</v>
      </c>
      <c r="C103" s="229"/>
      <c r="D103" s="248"/>
      <c r="E103" s="249"/>
      <c r="F103" s="81"/>
      <c r="G103" s="22"/>
      <c r="H103" s="219"/>
      <c r="I103" s="220"/>
      <c r="J103" s="220"/>
      <c r="K103" s="220"/>
      <c r="L103" s="220"/>
      <c r="M103" s="220"/>
      <c r="N103" s="220"/>
      <c r="O103" s="220"/>
      <c r="P103" s="220"/>
      <c r="Q103" s="220"/>
      <c r="R103" s="220"/>
      <c r="S103" s="220"/>
      <c r="T103" s="220"/>
      <c r="U103" s="221"/>
      <c r="V103" s="38"/>
      <c r="W103" s="37"/>
    </row>
    <row r="104" spans="1:23" ht="15.75" customHeight="1" x14ac:dyDescent="0.25">
      <c r="A104" s="222">
        <v>15</v>
      </c>
      <c r="B104" s="225" t="s">
        <v>48</v>
      </c>
      <c r="C104" s="227"/>
      <c r="D104" s="230">
        <v>1300</v>
      </c>
      <c r="E104" s="250"/>
      <c r="F104" s="40">
        <v>1</v>
      </c>
      <c r="G104" s="23" t="s">
        <v>94</v>
      </c>
      <c r="H104" s="64"/>
      <c r="I104" s="202"/>
      <c r="J104" s="203"/>
      <c r="K104" s="203"/>
      <c r="L104" s="203"/>
      <c r="M104" s="204"/>
      <c r="N104" s="12"/>
      <c r="O104" s="12"/>
      <c r="P104" s="64"/>
      <c r="Q104" s="44"/>
      <c r="R104" s="44"/>
      <c r="S104" s="44"/>
      <c r="T104" s="44"/>
      <c r="U104" s="44"/>
      <c r="V104" s="235"/>
      <c r="W104" s="291" t="s">
        <v>162</v>
      </c>
    </row>
    <row r="105" spans="1:23" ht="15.75" customHeight="1" x14ac:dyDescent="0.25">
      <c r="A105" s="223"/>
      <c r="B105" s="226"/>
      <c r="C105" s="228"/>
      <c r="D105" s="231"/>
      <c r="E105" s="251"/>
      <c r="F105" s="41">
        <v>2</v>
      </c>
      <c r="G105" s="25" t="s">
        <v>106</v>
      </c>
      <c r="H105" s="65"/>
      <c r="I105" s="205"/>
      <c r="J105" s="206"/>
      <c r="K105" s="206"/>
      <c r="L105" s="206"/>
      <c r="M105" s="207"/>
      <c r="N105" s="13"/>
      <c r="O105" s="13"/>
      <c r="P105" s="65"/>
      <c r="Q105" s="45"/>
      <c r="R105" s="45"/>
      <c r="S105" s="45"/>
      <c r="T105" s="45"/>
      <c r="U105" s="45"/>
      <c r="V105" s="236"/>
      <c r="W105" s="292"/>
    </row>
    <row r="106" spans="1:23" ht="16.5" customHeight="1" x14ac:dyDescent="0.25">
      <c r="A106" s="223"/>
      <c r="B106" s="226"/>
      <c r="C106" s="228"/>
      <c r="D106" s="231"/>
      <c r="E106" s="251"/>
      <c r="F106" s="41">
        <v>3</v>
      </c>
      <c r="G106" s="25" t="s">
        <v>93</v>
      </c>
      <c r="H106" s="65"/>
      <c r="I106" s="205"/>
      <c r="J106" s="206"/>
      <c r="K106" s="206"/>
      <c r="L106" s="206"/>
      <c r="M106" s="207"/>
      <c r="N106" s="13"/>
      <c r="O106" s="13"/>
      <c r="P106" s="65"/>
      <c r="Q106" s="45"/>
      <c r="R106" s="45"/>
      <c r="S106" s="45"/>
      <c r="T106" s="45"/>
      <c r="U106" s="45"/>
      <c r="V106" s="236"/>
      <c r="W106" s="292"/>
    </row>
    <row r="107" spans="1:23" ht="18.75" customHeight="1" thickBot="1" x14ac:dyDescent="0.3">
      <c r="A107" s="223"/>
      <c r="B107" s="255" t="s">
        <v>74</v>
      </c>
      <c r="C107" s="228"/>
      <c r="D107" s="232"/>
      <c r="E107" s="251"/>
      <c r="F107" s="42"/>
      <c r="G107" s="27"/>
      <c r="H107" s="91"/>
      <c r="I107" s="205"/>
      <c r="J107" s="206"/>
      <c r="K107" s="206"/>
      <c r="L107" s="206"/>
      <c r="M107" s="207"/>
      <c r="N107" s="14"/>
      <c r="O107" s="14"/>
      <c r="P107" s="91"/>
      <c r="Q107" s="27"/>
      <c r="R107" s="29"/>
      <c r="S107" s="29"/>
      <c r="T107" s="14"/>
      <c r="U107" s="14"/>
      <c r="V107" s="236"/>
      <c r="W107" s="293"/>
    </row>
    <row r="108" spans="1:23" ht="19.5" thickBot="1" x14ac:dyDescent="0.3">
      <c r="A108" s="223"/>
      <c r="B108" s="256"/>
      <c r="C108" s="228"/>
      <c r="D108" s="252" t="s">
        <v>49</v>
      </c>
      <c r="E108" s="253"/>
      <c r="F108" s="15"/>
      <c r="G108" s="16" t="s">
        <v>18</v>
      </c>
      <c r="H108" s="28"/>
      <c r="I108" s="28"/>
      <c r="J108" s="28"/>
      <c r="K108" s="28"/>
      <c r="L108" s="28"/>
      <c r="M108" s="28"/>
      <c r="N108" s="28"/>
      <c r="O108" s="28"/>
      <c r="P108" s="28"/>
      <c r="Q108" s="17">
        <f>Q104+Q105+Q106</f>
        <v>0</v>
      </c>
      <c r="R108" s="17">
        <f t="shared" ref="R108:U108" si="13">R104+R105+R106</f>
        <v>0</v>
      </c>
      <c r="S108" s="17">
        <f t="shared" si="13"/>
        <v>0</v>
      </c>
      <c r="T108" s="17">
        <f t="shared" si="13"/>
        <v>0</v>
      </c>
      <c r="U108" s="17">
        <f t="shared" si="13"/>
        <v>0</v>
      </c>
      <c r="V108" s="19">
        <f>Q108+R108+S108+T108+U108</f>
        <v>0</v>
      </c>
      <c r="W108" s="20">
        <f>D104*V108</f>
        <v>0</v>
      </c>
    </row>
    <row r="109" spans="1:23" ht="53.25" customHeight="1" thickBot="1" x14ac:dyDescent="0.35">
      <c r="A109" s="224"/>
      <c r="B109" s="21" t="s">
        <v>95</v>
      </c>
      <c r="C109" s="229"/>
      <c r="D109" s="248"/>
      <c r="E109" s="249"/>
      <c r="F109" s="81"/>
      <c r="G109" s="22"/>
      <c r="H109" s="219"/>
      <c r="I109" s="220"/>
      <c r="J109" s="220"/>
      <c r="K109" s="220"/>
      <c r="L109" s="220"/>
      <c r="M109" s="220"/>
      <c r="N109" s="220"/>
      <c r="O109" s="220"/>
      <c r="P109" s="220"/>
      <c r="Q109" s="220"/>
      <c r="R109" s="220"/>
      <c r="S109" s="220"/>
      <c r="T109" s="220"/>
      <c r="U109" s="221"/>
      <c r="V109" s="38"/>
      <c r="W109" s="37"/>
    </row>
    <row r="110" spans="1:23" ht="19.5" thickBot="1" x14ac:dyDescent="0.3">
      <c r="A110" s="101"/>
      <c r="B110" s="102"/>
      <c r="C110" s="103"/>
      <c r="D110" s="294"/>
      <c r="E110" s="295"/>
      <c r="F110" s="104"/>
      <c r="G110" s="104"/>
      <c r="H110" s="103">
        <v>80</v>
      </c>
      <c r="I110" s="103">
        <v>86</v>
      </c>
      <c r="J110" s="103">
        <v>92</v>
      </c>
      <c r="K110" s="103">
        <v>98</v>
      </c>
      <c r="L110" s="103">
        <v>104</v>
      </c>
      <c r="M110" s="103">
        <v>110</v>
      </c>
      <c r="N110" s="103">
        <v>116</v>
      </c>
      <c r="O110" s="103">
        <v>122</v>
      </c>
      <c r="P110" s="103">
        <v>128</v>
      </c>
      <c r="Q110" s="103">
        <v>134</v>
      </c>
      <c r="R110" s="103">
        <v>140</v>
      </c>
      <c r="S110" s="103">
        <v>146</v>
      </c>
      <c r="T110" s="103">
        <v>152</v>
      </c>
      <c r="U110" s="103">
        <v>158</v>
      </c>
      <c r="V110" s="105"/>
      <c r="W110" s="106"/>
    </row>
    <row r="111" spans="1:23" ht="15.75" customHeight="1" x14ac:dyDescent="0.25">
      <c r="A111" s="189">
        <v>16</v>
      </c>
      <c r="B111" s="286" t="s">
        <v>78</v>
      </c>
      <c r="C111" s="305"/>
      <c r="D111" s="230">
        <v>3800</v>
      </c>
      <c r="E111" s="320"/>
      <c r="F111" s="40">
        <v>1</v>
      </c>
      <c r="G111" s="131" t="s">
        <v>23</v>
      </c>
      <c r="H111" s="12"/>
      <c r="I111" s="45"/>
      <c r="J111" s="65"/>
      <c r="K111" s="65"/>
      <c r="L111" s="154"/>
      <c r="M111" s="12"/>
      <c r="N111" s="72"/>
      <c r="O111" s="72"/>
      <c r="P111" s="72"/>
      <c r="Q111" s="202"/>
      <c r="R111" s="203"/>
      <c r="S111" s="203"/>
      <c r="T111" s="203"/>
      <c r="U111" s="204"/>
      <c r="V111" s="211"/>
      <c r="W111" s="214"/>
    </row>
    <row r="112" spans="1:23" ht="15.75" customHeight="1" x14ac:dyDescent="0.25">
      <c r="A112" s="190"/>
      <c r="B112" s="287"/>
      <c r="C112" s="306"/>
      <c r="D112" s="231"/>
      <c r="E112" s="197"/>
      <c r="F112" s="41">
        <v>2</v>
      </c>
      <c r="G112" s="25" t="s">
        <v>20</v>
      </c>
      <c r="H112" s="13"/>
      <c r="I112" s="45"/>
      <c r="J112" s="45"/>
      <c r="K112" s="45"/>
      <c r="L112" s="45"/>
      <c r="M112" s="13"/>
      <c r="N112" s="83"/>
      <c r="O112" s="83"/>
      <c r="P112" s="83"/>
      <c r="Q112" s="205"/>
      <c r="R112" s="206"/>
      <c r="S112" s="206"/>
      <c r="T112" s="206"/>
      <c r="U112" s="207"/>
      <c r="V112" s="212"/>
      <c r="W112" s="215"/>
    </row>
    <row r="113" spans="1:23" ht="15.75" customHeight="1" x14ac:dyDescent="0.25">
      <c r="A113" s="190"/>
      <c r="B113" s="287"/>
      <c r="C113" s="306"/>
      <c r="D113" s="231"/>
      <c r="E113" s="197"/>
      <c r="F113" s="41">
        <v>3</v>
      </c>
      <c r="G113" s="132" t="s">
        <v>22</v>
      </c>
      <c r="H113" s="13"/>
      <c r="I113" s="45"/>
      <c r="J113" s="45"/>
      <c r="K113" s="45"/>
      <c r="L113" s="45"/>
      <c r="M113" s="13"/>
      <c r="N113" s="83"/>
      <c r="O113" s="83"/>
      <c r="P113" s="83"/>
      <c r="Q113" s="205"/>
      <c r="R113" s="206"/>
      <c r="S113" s="206"/>
      <c r="T113" s="206"/>
      <c r="U113" s="207"/>
      <c r="V113" s="212"/>
      <c r="W113" s="215"/>
    </row>
    <row r="114" spans="1:23" ht="16.5" customHeight="1" thickBot="1" x14ac:dyDescent="0.3">
      <c r="A114" s="190"/>
      <c r="B114" s="288"/>
      <c r="C114" s="306"/>
      <c r="D114" s="231"/>
      <c r="E114" s="198"/>
      <c r="F114" s="88"/>
      <c r="G114" s="85"/>
      <c r="H114" s="107"/>
      <c r="I114" s="107"/>
      <c r="J114" s="107"/>
      <c r="K114" s="107"/>
      <c r="L114" s="107"/>
      <c r="M114" s="107"/>
      <c r="N114" s="74"/>
      <c r="O114" s="74"/>
      <c r="P114" s="74"/>
      <c r="Q114" s="205"/>
      <c r="R114" s="206"/>
      <c r="S114" s="206"/>
      <c r="T114" s="206"/>
      <c r="U114" s="207"/>
      <c r="V114" s="213"/>
      <c r="W114" s="216"/>
    </row>
    <row r="115" spans="1:23" ht="19.5" thickBot="1" x14ac:dyDescent="0.3">
      <c r="A115" s="190"/>
      <c r="B115" s="116" t="s">
        <v>35</v>
      </c>
      <c r="C115" s="195"/>
      <c r="D115" s="312"/>
      <c r="E115" s="308"/>
      <c r="F115" s="87"/>
      <c r="G115" s="16" t="s">
        <v>18</v>
      </c>
      <c r="H115" s="28"/>
      <c r="I115" s="17">
        <f>I111+I112+I113</f>
        <v>0</v>
      </c>
      <c r="J115" s="17">
        <f t="shared" ref="J115:L115" si="14">J111+J112+J113</f>
        <v>0</v>
      </c>
      <c r="K115" s="17">
        <f t="shared" si="14"/>
        <v>0</v>
      </c>
      <c r="L115" s="17">
        <f t="shared" si="14"/>
        <v>0</v>
      </c>
      <c r="M115" s="28"/>
      <c r="N115" s="76"/>
      <c r="O115" s="76"/>
      <c r="P115" s="76"/>
      <c r="Q115" s="76"/>
      <c r="R115" s="76"/>
      <c r="S115" s="76"/>
      <c r="T115" s="76"/>
      <c r="U115" s="76"/>
      <c r="V115" s="77">
        <f>SUM(I115:L115)</f>
        <v>0</v>
      </c>
      <c r="W115" s="20">
        <f>D111*V115</f>
        <v>0</v>
      </c>
    </row>
    <row r="116" spans="1:23" ht="72.75" thickBot="1" x14ac:dyDescent="0.3">
      <c r="A116" s="190"/>
      <c r="B116" s="118" t="s">
        <v>62</v>
      </c>
      <c r="C116" s="307"/>
      <c r="D116" s="321"/>
      <c r="E116" s="218"/>
      <c r="F116" s="81"/>
      <c r="G116" s="89"/>
      <c r="H116" s="302"/>
      <c r="I116" s="303"/>
      <c r="J116" s="303"/>
      <c r="K116" s="303"/>
      <c r="L116" s="303"/>
      <c r="M116" s="303"/>
      <c r="N116" s="303"/>
      <c r="O116" s="303"/>
      <c r="P116" s="303"/>
      <c r="Q116" s="303"/>
      <c r="R116" s="303"/>
      <c r="S116" s="303"/>
      <c r="T116" s="303"/>
      <c r="U116" s="304"/>
      <c r="V116" s="79"/>
      <c r="W116" s="80"/>
    </row>
    <row r="117" spans="1:23" ht="19.149999999999999" customHeight="1" x14ac:dyDescent="0.25">
      <c r="A117" s="189">
        <v>17</v>
      </c>
      <c r="B117" s="286" t="s">
        <v>79</v>
      </c>
      <c r="C117" s="299"/>
      <c r="D117" s="230">
        <v>3600</v>
      </c>
      <c r="E117" s="320"/>
      <c r="F117" s="40">
        <v>1</v>
      </c>
      <c r="G117" s="109" t="s">
        <v>50</v>
      </c>
      <c r="H117" s="72"/>
      <c r="I117" s="45"/>
      <c r="J117" s="45"/>
      <c r="K117" s="154"/>
      <c r="L117" s="154"/>
      <c r="M117" s="12"/>
      <c r="N117" s="72"/>
      <c r="O117" s="72"/>
      <c r="P117" s="72"/>
      <c r="Q117" s="202"/>
      <c r="R117" s="203"/>
      <c r="S117" s="203"/>
      <c r="T117" s="203"/>
      <c r="U117" s="204"/>
      <c r="V117" s="211"/>
      <c r="W117" s="214"/>
    </row>
    <row r="118" spans="1:23" ht="19.149999999999999" customHeight="1" x14ac:dyDescent="0.25">
      <c r="A118" s="190"/>
      <c r="B118" s="287"/>
      <c r="C118" s="300"/>
      <c r="D118" s="231"/>
      <c r="E118" s="197"/>
      <c r="F118" s="41">
        <v>2</v>
      </c>
      <c r="G118" s="85" t="s">
        <v>51</v>
      </c>
      <c r="H118" s="85"/>
      <c r="I118" s="45"/>
      <c r="J118" s="45"/>
      <c r="K118" s="45"/>
      <c r="L118" s="45"/>
      <c r="M118" s="13"/>
      <c r="N118" s="83"/>
      <c r="O118" s="83"/>
      <c r="P118" s="83"/>
      <c r="Q118" s="205"/>
      <c r="R118" s="206"/>
      <c r="S118" s="206"/>
      <c r="T118" s="206"/>
      <c r="U118" s="207"/>
      <c r="V118" s="212"/>
      <c r="W118" s="215"/>
    </row>
    <row r="119" spans="1:23" ht="18" customHeight="1" x14ac:dyDescent="0.25">
      <c r="A119" s="190"/>
      <c r="B119" s="287"/>
      <c r="C119" s="300"/>
      <c r="D119" s="231"/>
      <c r="E119" s="197"/>
      <c r="F119" s="41"/>
      <c r="G119" s="92"/>
      <c r="H119" s="92"/>
      <c r="I119" s="92"/>
      <c r="J119" s="92"/>
      <c r="K119" s="92"/>
      <c r="L119" s="92"/>
      <c r="M119" s="13"/>
      <c r="N119" s="83"/>
      <c r="O119" s="83"/>
      <c r="P119" s="83"/>
      <c r="Q119" s="205"/>
      <c r="R119" s="206"/>
      <c r="S119" s="206"/>
      <c r="T119" s="206"/>
      <c r="U119" s="207"/>
      <c r="V119" s="212"/>
      <c r="W119" s="215"/>
    </row>
    <row r="120" spans="1:23" ht="16.899999999999999" customHeight="1" thickBot="1" x14ac:dyDescent="0.3">
      <c r="A120" s="190"/>
      <c r="B120" s="288"/>
      <c r="C120" s="300"/>
      <c r="D120" s="231"/>
      <c r="E120" s="197"/>
      <c r="F120" s="88"/>
      <c r="G120" s="92"/>
      <c r="H120" s="92"/>
      <c r="I120" s="92"/>
      <c r="J120" s="92"/>
      <c r="K120" s="92"/>
      <c r="L120" s="92"/>
      <c r="M120" s="14"/>
      <c r="N120" s="86"/>
      <c r="O120" s="86"/>
      <c r="P120" s="86"/>
      <c r="Q120" s="205"/>
      <c r="R120" s="206"/>
      <c r="S120" s="206"/>
      <c r="T120" s="206"/>
      <c r="U120" s="207"/>
      <c r="V120" s="213"/>
      <c r="W120" s="216"/>
    </row>
    <row r="121" spans="1:23" ht="19.5" thickBot="1" x14ac:dyDescent="0.3">
      <c r="A121" s="190"/>
      <c r="B121" s="117" t="s">
        <v>35</v>
      </c>
      <c r="C121" s="300"/>
      <c r="D121" s="308"/>
      <c r="E121" s="308"/>
      <c r="F121" s="87"/>
      <c r="G121" s="93" t="s">
        <v>18</v>
      </c>
      <c r="H121" s="93"/>
      <c r="I121" s="94">
        <f>SUM(I117+I118)</f>
        <v>0</v>
      </c>
      <c r="J121" s="94">
        <f>SUM(J117+J118)</f>
        <v>0</v>
      </c>
      <c r="K121" s="94">
        <f t="shared" ref="K121:L121" si="15">SUM(K117+K118)</f>
        <v>0</v>
      </c>
      <c r="L121" s="94">
        <f t="shared" si="15"/>
        <v>0</v>
      </c>
      <c r="M121" s="28"/>
      <c r="N121" s="76"/>
      <c r="O121" s="76"/>
      <c r="P121" s="76"/>
      <c r="Q121" s="76"/>
      <c r="R121" s="76"/>
      <c r="S121" s="76"/>
      <c r="T121" s="76"/>
      <c r="U121" s="76"/>
      <c r="V121" s="77">
        <f>SUM(I121:L121)</f>
        <v>0</v>
      </c>
      <c r="W121" s="20">
        <f>D117*V121</f>
        <v>0</v>
      </c>
    </row>
    <row r="122" spans="1:23" ht="89.25" customHeight="1" thickBot="1" x14ac:dyDescent="0.3">
      <c r="A122" s="191"/>
      <c r="B122" s="21" t="s">
        <v>52</v>
      </c>
      <c r="C122" s="301"/>
      <c r="D122" s="243"/>
      <c r="E122" s="322"/>
      <c r="F122" s="81"/>
      <c r="G122" s="89"/>
      <c r="H122" s="302"/>
      <c r="I122" s="303"/>
      <c r="J122" s="303"/>
      <c r="K122" s="303"/>
      <c r="L122" s="303"/>
      <c r="M122" s="303"/>
      <c r="N122" s="303"/>
      <c r="O122" s="303"/>
      <c r="P122" s="303"/>
      <c r="Q122" s="303"/>
      <c r="R122" s="303"/>
      <c r="S122" s="303"/>
      <c r="T122" s="303"/>
      <c r="U122" s="304"/>
      <c r="V122" s="79"/>
      <c r="W122" s="80"/>
    </row>
    <row r="123" spans="1:23" ht="15.75" customHeight="1" x14ac:dyDescent="0.25">
      <c r="A123" s="189">
        <v>18</v>
      </c>
      <c r="B123" s="286" t="s">
        <v>80</v>
      </c>
      <c r="C123" s="227"/>
      <c r="D123" s="230">
        <v>2800</v>
      </c>
      <c r="E123" s="320"/>
      <c r="F123" s="123">
        <v>1</v>
      </c>
      <c r="G123" s="72" t="s">
        <v>17</v>
      </c>
      <c r="H123" s="23"/>
      <c r="I123" s="154"/>
      <c r="J123" s="65"/>
      <c r="K123" s="65"/>
      <c r="L123" s="65"/>
      <c r="M123" s="24"/>
      <c r="N123" s="24"/>
      <c r="O123" s="24"/>
      <c r="P123" s="24"/>
      <c r="Q123" s="202" t="s">
        <v>73</v>
      </c>
      <c r="R123" s="203"/>
      <c r="S123" s="203"/>
      <c r="T123" s="203"/>
      <c r="U123" s="204"/>
      <c r="V123" s="211"/>
      <c r="W123" s="214"/>
    </row>
    <row r="124" spans="1:23" ht="15.75" customHeight="1" x14ac:dyDescent="0.25">
      <c r="A124" s="190"/>
      <c r="B124" s="287"/>
      <c r="C124" s="228"/>
      <c r="D124" s="231"/>
      <c r="E124" s="197"/>
      <c r="F124" s="124">
        <v>2</v>
      </c>
      <c r="G124" s="83" t="s">
        <v>54</v>
      </c>
      <c r="H124" s="25"/>
      <c r="I124" s="45"/>
      <c r="J124" s="45"/>
      <c r="K124" s="45"/>
      <c r="L124" s="45"/>
      <c r="M124" s="26"/>
      <c r="N124" s="26"/>
      <c r="O124" s="26"/>
      <c r="P124" s="26"/>
      <c r="Q124" s="205"/>
      <c r="R124" s="206"/>
      <c r="S124" s="206"/>
      <c r="T124" s="206"/>
      <c r="U124" s="207"/>
      <c r="V124" s="212"/>
      <c r="W124" s="215"/>
    </row>
    <row r="125" spans="1:23" ht="16.5" customHeight="1" thickBot="1" x14ac:dyDescent="0.3">
      <c r="A125" s="190"/>
      <c r="B125" s="287"/>
      <c r="C125" s="228"/>
      <c r="D125" s="231"/>
      <c r="E125" s="197"/>
      <c r="F125" s="124">
        <v>3</v>
      </c>
      <c r="G125" s="83" t="s">
        <v>55</v>
      </c>
      <c r="H125" s="25"/>
      <c r="I125" s="65"/>
      <c r="J125" s="45"/>
      <c r="K125" s="65"/>
      <c r="L125" s="65"/>
      <c r="M125" s="83"/>
      <c r="N125" s="83"/>
      <c r="O125" s="83"/>
      <c r="P125" s="83"/>
      <c r="Q125" s="205"/>
      <c r="R125" s="206"/>
      <c r="S125" s="206"/>
      <c r="T125" s="206"/>
      <c r="U125" s="207"/>
      <c r="V125" s="213"/>
      <c r="W125" s="216"/>
    </row>
    <row r="126" spans="1:23" ht="27" customHeight="1" thickBot="1" x14ac:dyDescent="0.3">
      <c r="A126" s="190"/>
      <c r="B126" s="288"/>
      <c r="C126" s="228"/>
      <c r="D126" s="231"/>
      <c r="E126" s="198"/>
      <c r="F126" s="125"/>
      <c r="G126" s="74"/>
      <c r="H126" s="133"/>
      <c r="I126" s="112"/>
      <c r="J126" s="112"/>
      <c r="K126" s="112"/>
      <c r="L126" s="134"/>
      <c r="M126" s="74"/>
      <c r="N126" s="74"/>
      <c r="O126" s="74"/>
      <c r="P126" s="74"/>
      <c r="Q126" s="205"/>
      <c r="R126" s="206"/>
      <c r="S126" s="206"/>
      <c r="T126" s="206"/>
      <c r="U126" s="207"/>
      <c r="V126" s="157"/>
      <c r="W126" s="158"/>
    </row>
    <row r="127" spans="1:23" ht="19.5" thickBot="1" x14ac:dyDescent="0.3">
      <c r="A127" s="190"/>
      <c r="B127" s="117" t="s">
        <v>35</v>
      </c>
      <c r="C127" s="228"/>
      <c r="D127" s="308"/>
      <c r="E127" s="308"/>
      <c r="F127" s="87"/>
      <c r="G127" s="16" t="s">
        <v>18</v>
      </c>
      <c r="H127" s="16"/>
      <c r="I127" s="95">
        <f>I123+I124+I125</f>
        <v>0</v>
      </c>
      <c r="J127" s="95">
        <f t="shared" ref="J127:L127" si="16">J123+J124+J125</f>
        <v>0</v>
      </c>
      <c r="K127" s="95">
        <f t="shared" si="16"/>
        <v>0</v>
      </c>
      <c r="L127" s="95">
        <f t="shared" si="16"/>
        <v>0</v>
      </c>
      <c r="M127" s="76"/>
      <c r="N127" s="76"/>
      <c r="O127" s="76"/>
      <c r="P127" s="76"/>
      <c r="Q127" s="76"/>
      <c r="R127" s="76"/>
      <c r="S127" s="76"/>
      <c r="T127" s="76"/>
      <c r="U127" s="76"/>
      <c r="V127" s="77">
        <f>SUM(I127:L127)</f>
        <v>0</v>
      </c>
      <c r="W127" s="20">
        <f>D123*V127</f>
        <v>0</v>
      </c>
    </row>
    <row r="128" spans="1:23" ht="78" customHeight="1" thickBot="1" x14ac:dyDescent="0.3">
      <c r="A128" s="191"/>
      <c r="B128" s="21" t="s">
        <v>53</v>
      </c>
      <c r="C128" s="229"/>
      <c r="D128" s="313"/>
      <c r="E128" s="314"/>
      <c r="F128" s="126"/>
      <c r="G128" s="96"/>
      <c r="H128" s="302"/>
      <c r="I128" s="303"/>
      <c r="J128" s="303"/>
      <c r="K128" s="303"/>
      <c r="L128" s="303"/>
      <c r="M128" s="303"/>
      <c r="N128" s="303"/>
      <c r="O128" s="303"/>
      <c r="P128" s="303"/>
      <c r="Q128" s="303"/>
      <c r="R128" s="303"/>
      <c r="S128" s="303"/>
      <c r="T128" s="303"/>
      <c r="U128" s="304"/>
      <c r="V128" s="96"/>
      <c r="W128" s="97"/>
    </row>
    <row r="129" spans="1:23" ht="15.75" customHeight="1" x14ac:dyDescent="0.25">
      <c r="A129" s="189">
        <v>19</v>
      </c>
      <c r="B129" s="286" t="s">
        <v>81</v>
      </c>
      <c r="C129" s="227"/>
      <c r="D129" s="230">
        <v>3500</v>
      </c>
      <c r="E129" s="320"/>
      <c r="F129" s="123">
        <v>1</v>
      </c>
      <c r="G129" s="72" t="s">
        <v>64</v>
      </c>
      <c r="H129" s="72"/>
      <c r="I129" s="72"/>
      <c r="J129" s="72"/>
      <c r="K129" s="72"/>
      <c r="L129" s="72"/>
      <c r="M129" s="45"/>
      <c r="N129" s="45"/>
      <c r="O129" s="45"/>
      <c r="P129" s="45"/>
      <c r="Q129" s="202" t="s">
        <v>73</v>
      </c>
      <c r="R129" s="203"/>
      <c r="S129" s="203"/>
      <c r="T129" s="203"/>
      <c r="U129" s="204"/>
      <c r="V129" s="211"/>
      <c r="W129" s="214"/>
    </row>
    <row r="130" spans="1:23" ht="15.75" customHeight="1" x14ac:dyDescent="0.25">
      <c r="A130" s="190"/>
      <c r="B130" s="287"/>
      <c r="C130" s="228"/>
      <c r="D130" s="231"/>
      <c r="E130" s="197"/>
      <c r="F130" s="124">
        <v>2</v>
      </c>
      <c r="G130" s="83" t="s">
        <v>65</v>
      </c>
      <c r="H130" s="83"/>
      <c r="I130" s="83"/>
      <c r="J130" s="83"/>
      <c r="K130" s="83"/>
      <c r="L130" s="83"/>
      <c r="M130" s="45"/>
      <c r="N130" s="45"/>
      <c r="O130" s="45"/>
      <c r="P130" s="45"/>
      <c r="Q130" s="205"/>
      <c r="R130" s="206"/>
      <c r="S130" s="206"/>
      <c r="T130" s="206"/>
      <c r="U130" s="207"/>
      <c r="V130" s="212"/>
      <c r="W130" s="215"/>
    </row>
    <row r="131" spans="1:23" ht="15.75" customHeight="1" x14ac:dyDescent="0.25">
      <c r="A131" s="190"/>
      <c r="B131" s="287"/>
      <c r="C131" s="228"/>
      <c r="D131" s="231"/>
      <c r="E131" s="197"/>
      <c r="F131" s="127"/>
      <c r="G131" s="73"/>
      <c r="H131" s="73"/>
      <c r="I131" s="73"/>
      <c r="J131" s="73"/>
      <c r="K131" s="73"/>
      <c r="L131" s="73"/>
      <c r="M131" s="13"/>
      <c r="N131" s="13"/>
      <c r="O131" s="13"/>
      <c r="P131" s="13"/>
      <c r="Q131" s="205"/>
      <c r="R131" s="206"/>
      <c r="S131" s="206"/>
      <c r="T131" s="206"/>
      <c r="U131" s="207"/>
      <c r="V131" s="212"/>
      <c r="W131" s="215"/>
    </row>
    <row r="132" spans="1:23" ht="16.5" customHeight="1" thickBot="1" x14ac:dyDescent="0.3">
      <c r="A132" s="190"/>
      <c r="B132" s="288"/>
      <c r="C132" s="228"/>
      <c r="D132" s="231"/>
      <c r="E132" s="197"/>
      <c r="F132" s="128"/>
      <c r="G132" s="85"/>
      <c r="H132" s="85"/>
      <c r="I132" s="85"/>
      <c r="J132" s="85"/>
      <c r="K132" s="85"/>
      <c r="L132" s="85"/>
      <c r="M132" s="14"/>
      <c r="N132" s="14"/>
      <c r="O132" s="14"/>
      <c r="P132" s="14"/>
      <c r="Q132" s="205"/>
      <c r="R132" s="206"/>
      <c r="S132" s="206"/>
      <c r="T132" s="206"/>
      <c r="U132" s="207"/>
      <c r="V132" s="213"/>
      <c r="W132" s="216"/>
    </row>
    <row r="133" spans="1:23" ht="19.5" thickBot="1" x14ac:dyDescent="0.3">
      <c r="A133" s="190"/>
      <c r="B133" s="117" t="s">
        <v>76</v>
      </c>
      <c r="C133" s="228"/>
      <c r="D133" s="308"/>
      <c r="E133" s="308"/>
      <c r="F133" s="98"/>
      <c r="G133" s="16" t="s">
        <v>18</v>
      </c>
      <c r="H133" s="76"/>
      <c r="I133" s="76"/>
      <c r="J133" s="76"/>
      <c r="K133" s="76"/>
      <c r="L133" s="76"/>
      <c r="M133" s="17">
        <f>M129+M130</f>
        <v>0</v>
      </c>
      <c r="N133" s="17">
        <f t="shared" ref="N133:P133" si="17">N129+N130</f>
        <v>0</v>
      </c>
      <c r="O133" s="17">
        <f t="shared" si="17"/>
        <v>0</v>
      </c>
      <c r="P133" s="17">
        <f t="shared" si="17"/>
        <v>0</v>
      </c>
      <c r="Q133" s="99"/>
      <c r="R133" s="99"/>
      <c r="S133" s="99"/>
      <c r="T133" s="99"/>
      <c r="U133" s="99"/>
      <c r="V133" s="77">
        <f>SUM(M133:P133)</f>
        <v>0</v>
      </c>
      <c r="W133" s="20">
        <f>D129*V133</f>
        <v>0</v>
      </c>
    </row>
    <row r="134" spans="1:23" ht="89.25" thickBot="1" x14ac:dyDescent="0.3">
      <c r="A134" s="191"/>
      <c r="B134" s="21" t="s">
        <v>63</v>
      </c>
      <c r="C134" s="229"/>
      <c r="D134" s="220"/>
      <c r="E134" s="220"/>
      <c r="F134" s="129"/>
      <c r="G134" s="78"/>
      <c r="H134" s="302"/>
      <c r="I134" s="303"/>
      <c r="J134" s="303"/>
      <c r="K134" s="303"/>
      <c r="L134" s="303"/>
      <c r="M134" s="303"/>
      <c r="N134" s="303"/>
      <c r="O134" s="303"/>
      <c r="P134" s="303"/>
      <c r="Q134" s="303"/>
      <c r="R134" s="303"/>
      <c r="S134" s="303"/>
      <c r="T134" s="303"/>
      <c r="U134" s="304"/>
      <c r="V134" s="79"/>
      <c r="W134" s="80"/>
    </row>
    <row r="135" spans="1:23" ht="19.5" thickBot="1" x14ac:dyDescent="0.3">
      <c r="A135" s="101"/>
      <c r="B135" s="102"/>
      <c r="C135" s="103"/>
      <c r="D135" s="294"/>
      <c r="E135" s="295"/>
      <c r="F135" s="104"/>
      <c r="G135" s="104"/>
      <c r="H135" s="103">
        <v>80</v>
      </c>
      <c r="I135" s="103">
        <v>86</v>
      </c>
      <c r="J135" s="103">
        <v>92</v>
      </c>
      <c r="K135" s="103">
        <v>98</v>
      </c>
      <c r="L135" s="103">
        <v>104</v>
      </c>
      <c r="M135" s="103">
        <v>110</v>
      </c>
      <c r="N135" s="103">
        <v>116</v>
      </c>
      <c r="O135" s="103">
        <v>122</v>
      </c>
      <c r="P135" s="103">
        <v>128</v>
      </c>
      <c r="Q135" s="103">
        <v>134</v>
      </c>
      <c r="R135" s="103">
        <v>140</v>
      </c>
      <c r="S135" s="103">
        <v>146</v>
      </c>
      <c r="T135" s="103">
        <v>152</v>
      </c>
      <c r="U135" s="103">
        <v>158</v>
      </c>
      <c r="V135" s="105"/>
      <c r="W135" s="106"/>
    </row>
    <row r="136" spans="1:23" ht="19.5" thickBot="1" x14ac:dyDescent="0.3">
      <c r="A136" s="101"/>
      <c r="B136" s="102"/>
      <c r="C136" s="103"/>
      <c r="D136" s="294"/>
      <c r="E136" s="295"/>
      <c r="F136" s="104"/>
      <c r="G136" s="104"/>
      <c r="H136" s="103">
        <v>80</v>
      </c>
      <c r="I136" s="103">
        <v>86</v>
      </c>
      <c r="J136" s="103">
        <v>92</v>
      </c>
      <c r="K136" s="103">
        <v>98</v>
      </c>
      <c r="L136" s="103">
        <v>104</v>
      </c>
      <c r="M136" s="103">
        <v>110</v>
      </c>
      <c r="N136" s="103">
        <v>116</v>
      </c>
      <c r="O136" s="103">
        <v>122</v>
      </c>
      <c r="P136" s="103">
        <v>128</v>
      </c>
      <c r="Q136" s="103">
        <v>134</v>
      </c>
      <c r="R136" s="103">
        <v>140</v>
      </c>
      <c r="S136" s="103">
        <v>146</v>
      </c>
      <c r="T136" s="103">
        <v>152</v>
      </c>
      <c r="U136" s="103">
        <v>158</v>
      </c>
      <c r="V136" s="105"/>
      <c r="W136" s="106"/>
    </row>
    <row r="137" spans="1:23" ht="15.75" customHeight="1" x14ac:dyDescent="0.25">
      <c r="A137" s="189">
        <v>20</v>
      </c>
      <c r="B137" s="286" t="s">
        <v>83</v>
      </c>
      <c r="C137" s="227"/>
      <c r="D137" s="296">
        <v>3400</v>
      </c>
      <c r="E137" s="266"/>
      <c r="F137" s="123">
        <v>1</v>
      </c>
      <c r="G137" s="72" t="s">
        <v>58</v>
      </c>
      <c r="H137" s="202" t="s">
        <v>73</v>
      </c>
      <c r="I137" s="203"/>
      <c r="J137" s="203"/>
      <c r="K137" s="203"/>
      <c r="L137" s="204"/>
      <c r="M137" s="122"/>
      <c r="N137" s="12"/>
      <c r="O137" s="12"/>
      <c r="P137" s="12"/>
      <c r="Q137" s="45"/>
      <c r="R137" s="45"/>
      <c r="S137" s="45"/>
      <c r="T137" s="45"/>
      <c r="U137" s="45"/>
      <c r="V137" s="211"/>
      <c r="W137" s="214"/>
    </row>
    <row r="138" spans="1:23" ht="15.75" customHeight="1" x14ac:dyDescent="0.25">
      <c r="A138" s="190"/>
      <c r="B138" s="287"/>
      <c r="C138" s="228"/>
      <c r="D138" s="297"/>
      <c r="E138" s="298"/>
      <c r="F138" s="124">
        <v>2</v>
      </c>
      <c r="G138" s="83" t="s">
        <v>59</v>
      </c>
      <c r="H138" s="205"/>
      <c r="I138" s="206"/>
      <c r="J138" s="206"/>
      <c r="K138" s="206"/>
      <c r="L138" s="207"/>
      <c r="M138" s="114"/>
      <c r="N138" s="13"/>
      <c r="O138" s="13"/>
      <c r="P138" s="13"/>
      <c r="Q138" s="45"/>
      <c r="R138" s="45"/>
      <c r="S138" s="45"/>
      <c r="T138" s="45"/>
      <c r="U138" s="45"/>
      <c r="V138" s="212"/>
      <c r="W138" s="215"/>
    </row>
    <row r="139" spans="1:23" ht="15.75" customHeight="1" x14ac:dyDescent="0.25">
      <c r="A139" s="190"/>
      <c r="B139" s="287"/>
      <c r="C139" s="228"/>
      <c r="D139" s="297"/>
      <c r="E139" s="298"/>
      <c r="F139" s="124">
        <v>3</v>
      </c>
      <c r="G139" s="83" t="s">
        <v>60</v>
      </c>
      <c r="H139" s="205"/>
      <c r="I139" s="206"/>
      <c r="J139" s="206"/>
      <c r="K139" s="206"/>
      <c r="L139" s="207"/>
      <c r="M139" s="114"/>
      <c r="N139" s="13"/>
      <c r="O139" s="13"/>
      <c r="P139" s="13"/>
      <c r="Q139" s="45"/>
      <c r="R139" s="45"/>
      <c r="S139" s="45"/>
      <c r="T139" s="45"/>
      <c r="U139" s="45"/>
      <c r="V139" s="212"/>
      <c r="W139" s="215"/>
    </row>
    <row r="140" spans="1:23" ht="16.5" customHeight="1" x14ac:dyDescent="0.25">
      <c r="A140" s="190"/>
      <c r="B140" s="288"/>
      <c r="C140" s="228"/>
      <c r="D140" s="297"/>
      <c r="E140" s="298"/>
      <c r="F140" s="124">
        <v>4</v>
      </c>
      <c r="G140" s="83" t="s">
        <v>61</v>
      </c>
      <c r="H140" s="205"/>
      <c r="I140" s="206"/>
      <c r="J140" s="206"/>
      <c r="K140" s="206"/>
      <c r="L140" s="207"/>
      <c r="M140" s="135"/>
      <c r="N140" s="14"/>
      <c r="O140" s="14"/>
      <c r="P140" s="14"/>
      <c r="Q140" s="45"/>
      <c r="R140" s="65"/>
      <c r="S140" s="65"/>
      <c r="T140" s="65"/>
      <c r="U140" s="65"/>
      <c r="V140" s="212"/>
      <c r="W140" s="215"/>
    </row>
    <row r="141" spans="1:23" ht="16.5" customHeight="1" thickBot="1" x14ac:dyDescent="0.3">
      <c r="A141" s="190"/>
      <c r="B141" s="115"/>
      <c r="C141" s="228"/>
      <c r="D141" s="297"/>
      <c r="E141" s="298"/>
      <c r="F141" s="129">
        <v>5</v>
      </c>
      <c r="G141" s="78" t="s">
        <v>108</v>
      </c>
      <c r="H141" s="208"/>
      <c r="I141" s="209"/>
      <c r="J141" s="209"/>
      <c r="K141" s="209"/>
      <c r="L141" s="210"/>
      <c r="M141" s="140"/>
      <c r="N141" s="141"/>
      <c r="O141" s="141"/>
      <c r="P141" s="141"/>
      <c r="Q141" s="154"/>
      <c r="R141" s="154"/>
      <c r="S141" s="154"/>
      <c r="T141" s="45"/>
      <c r="U141" s="45"/>
      <c r="V141" s="213"/>
      <c r="W141" s="216"/>
    </row>
    <row r="142" spans="1:23" ht="24.75" thickBot="1" x14ac:dyDescent="0.3">
      <c r="A142" s="190"/>
      <c r="B142" s="75" t="s">
        <v>56</v>
      </c>
      <c r="C142" s="228"/>
      <c r="D142" s="308"/>
      <c r="E142" s="308"/>
      <c r="F142" s="136"/>
      <c r="G142" s="93" t="s">
        <v>18</v>
      </c>
      <c r="H142" s="78"/>
      <c r="I142" s="78"/>
      <c r="J142" s="78"/>
      <c r="K142" s="78"/>
      <c r="L142" s="78"/>
      <c r="M142" s="113"/>
      <c r="N142" s="113"/>
      <c r="O142" s="113"/>
      <c r="P142" s="113"/>
      <c r="Q142" s="137">
        <f>SUM(Q137+Q138+Q139+Q140+Q141)</f>
        <v>0</v>
      </c>
      <c r="R142" s="137">
        <f t="shared" ref="R142:U142" si="18">SUM(R137+R138+R139+R140+R141)</f>
        <v>0</v>
      </c>
      <c r="S142" s="137">
        <f t="shared" si="18"/>
        <v>0</v>
      </c>
      <c r="T142" s="137">
        <f t="shared" si="18"/>
        <v>0</v>
      </c>
      <c r="U142" s="137">
        <f t="shared" si="18"/>
        <v>0</v>
      </c>
      <c r="V142" s="138">
        <f>SUM(Q142:U142)</f>
        <v>0</v>
      </c>
      <c r="W142" s="139">
        <f>D137*V142</f>
        <v>0</v>
      </c>
    </row>
    <row r="143" spans="1:23" ht="63" thickBot="1" x14ac:dyDescent="0.3">
      <c r="A143" s="191"/>
      <c r="B143" s="21" t="s">
        <v>57</v>
      </c>
      <c r="C143" s="229"/>
      <c r="D143" s="313"/>
      <c r="E143" s="314"/>
      <c r="F143" s="125"/>
      <c r="G143" s="74"/>
      <c r="H143" s="315"/>
      <c r="I143" s="316"/>
      <c r="J143" s="316"/>
      <c r="K143" s="316"/>
      <c r="L143" s="316"/>
      <c r="M143" s="316"/>
      <c r="N143" s="316"/>
      <c r="O143" s="316"/>
      <c r="P143" s="316"/>
      <c r="Q143" s="316"/>
      <c r="R143" s="316"/>
      <c r="S143" s="316"/>
      <c r="T143" s="316"/>
      <c r="U143" s="317"/>
      <c r="V143" s="142"/>
      <c r="W143" s="143"/>
    </row>
    <row r="144" spans="1:23" ht="18.75" customHeight="1" x14ac:dyDescent="0.25">
      <c r="A144" s="189">
        <v>21</v>
      </c>
      <c r="B144" s="286" t="s">
        <v>82</v>
      </c>
      <c r="C144" s="318"/>
      <c r="D144" s="296">
        <v>2200</v>
      </c>
      <c r="E144" s="266"/>
      <c r="F144" s="123">
        <v>1</v>
      </c>
      <c r="G144" s="72" t="s">
        <v>67</v>
      </c>
      <c r="H144" s="202" t="s">
        <v>73</v>
      </c>
      <c r="I144" s="203"/>
      <c r="J144" s="203"/>
      <c r="K144" s="203"/>
      <c r="L144" s="204"/>
      <c r="M144" s="82"/>
      <c r="N144" s="12"/>
      <c r="O144" s="12"/>
      <c r="P144" s="12"/>
      <c r="Q144" s="45"/>
      <c r="R144" s="45"/>
      <c r="S144" s="45"/>
      <c r="T144" s="12"/>
      <c r="U144" s="12"/>
      <c r="V144" s="211"/>
      <c r="W144" s="214"/>
    </row>
    <row r="145" spans="1:23" ht="18.75" customHeight="1" x14ac:dyDescent="0.25">
      <c r="A145" s="190"/>
      <c r="B145" s="287"/>
      <c r="C145" s="319"/>
      <c r="D145" s="297"/>
      <c r="E145" s="298"/>
      <c r="F145" s="124">
        <v>2</v>
      </c>
      <c r="G145" s="83" t="s">
        <v>68</v>
      </c>
      <c r="H145" s="205"/>
      <c r="I145" s="206"/>
      <c r="J145" s="206"/>
      <c r="K145" s="206"/>
      <c r="L145" s="207"/>
      <c r="M145" s="84"/>
      <c r="N145" s="13"/>
      <c r="O145" s="13"/>
      <c r="P145" s="13"/>
      <c r="Q145" s="45"/>
      <c r="R145" s="45"/>
      <c r="S145" s="45"/>
      <c r="T145" s="13"/>
      <c r="U145" s="13"/>
      <c r="V145" s="212"/>
      <c r="W145" s="215"/>
    </row>
    <row r="146" spans="1:23" ht="18.75" customHeight="1" x14ac:dyDescent="0.25">
      <c r="A146" s="190"/>
      <c r="B146" s="287"/>
      <c r="C146" s="319"/>
      <c r="D146" s="297"/>
      <c r="E146" s="298"/>
      <c r="F146" s="124">
        <v>3</v>
      </c>
      <c r="G146" s="83" t="s">
        <v>69</v>
      </c>
      <c r="H146" s="205"/>
      <c r="I146" s="206"/>
      <c r="J146" s="206"/>
      <c r="K146" s="206"/>
      <c r="L146" s="207"/>
      <c r="M146" s="84"/>
      <c r="N146" s="13"/>
      <c r="O146" s="13"/>
      <c r="P146" s="13"/>
      <c r="Q146" s="45"/>
      <c r="R146" s="45"/>
      <c r="S146" s="65"/>
      <c r="T146" s="13"/>
      <c r="U146" s="13"/>
      <c r="V146" s="212"/>
      <c r="W146" s="215"/>
    </row>
    <row r="147" spans="1:23" ht="19.5" customHeight="1" x14ac:dyDescent="0.25">
      <c r="A147" s="190"/>
      <c r="B147" s="287"/>
      <c r="C147" s="319"/>
      <c r="D147" s="297"/>
      <c r="E147" s="298"/>
      <c r="F147" s="124">
        <v>4</v>
      </c>
      <c r="G147" s="83" t="s">
        <v>70</v>
      </c>
      <c r="H147" s="205"/>
      <c r="I147" s="206"/>
      <c r="J147" s="206"/>
      <c r="K147" s="206"/>
      <c r="L147" s="207"/>
      <c r="M147" s="84"/>
      <c r="N147" s="13"/>
      <c r="O147" s="13"/>
      <c r="P147" s="13"/>
      <c r="Q147" s="45"/>
      <c r="R147" s="45"/>
      <c r="S147" s="154"/>
      <c r="T147" s="13"/>
      <c r="U147" s="13"/>
      <c r="V147" s="212"/>
      <c r="W147" s="215"/>
    </row>
    <row r="148" spans="1:23" ht="19.5" customHeight="1" thickBot="1" x14ac:dyDescent="0.3">
      <c r="A148" s="190"/>
      <c r="B148" s="288"/>
      <c r="C148" s="319"/>
      <c r="D148" s="297"/>
      <c r="E148" s="298"/>
      <c r="F148" s="129"/>
      <c r="G148" s="78" t="s">
        <v>109</v>
      </c>
      <c r="H148" s="208"/>
      <c r="I148" s="209"/>
      <c r="J148" s="209"/>
      <c r="K148" s="209"/>
      <c r="L148" s="210"/>
      <c r="M148" s="144"/>
      <c r="N148" s="141"/>
      <c r="O148" s="141"/>
      <c r="P148" s="141"/>
      <c r="Q148" s="141"/>
      <c r="R148" s="141"/>
      <c r="S148" s="141"/>
      <c r="T148" s="65"/>
      <c r="U148" s="45"/>
      <c r="V148" s="213"/>
      <c r="W148" s="216"/>
    </row>
    <row r="149" spans="1:23" ht="24.75" thickBot="1" x14ac:dyDescent="0.3">
      <c r="A149" s="190"/>
      <c r="B149" s="117" t="s">
        <v>74</v>
      </c>
      <c r="C149" s="228"/>
      <c r="D149" s="312"/>
      <c r="E149" s="308"/>
      <c r="F149" s="136"/>
      <c r="G149" s="93" t="s">
        <v>18</v>
      </c>
      <c r="H149" s="78"/>
      <c r="I149" s="78"/>
      <c r="J149" s="78"/>
      <c r="K149" s="78"/>
      <c r="L149" s="78"/>
      <c r="M149" s="113"/>
      <c r="N149" s="113"/>
      <c r="O149" s="113"/>
      <c r="P149" s="113"/>
      <c r="Q149" s="137">
        <f>SUM(Q144+Q145+Q146+Q147+Q148)</f>
        <v>0</v>
      </c>
      <c r="R149" s="137">
        <f t="shared" ref="R149:U149" si="19">SUM(R144+R145+R146+R147+R148)</f>
        <v>0</v>
      </c>
      <c r="S149" s="137">
        <f t="shared" si="19"/>
        <v>0</v>
      </c>
      <c r="T149" s="137">
        <f t="shared" si="19"/>
        <v>0</v>
      </c>
      <c r="U149" s="137">
        <f t="shared" si="19"/>
        <v>0</v>
      </c>
      <c r="V149" s="138">
        <f>SUM(Q149:U149)</f>
        <v>0</v>
      </c>
      <c r="W149" s="139">
        <f>D144*V149</f>
        <v>0</v>
      </c>
    </row>
    <row r="150" spans="1:23" ht="63" thickBot="1" x14ac:dyDescent="0.3">
      <c r="A150" s="191"/>
      <c r="B150" s="21" t="s">
        <v>66</v>
      </c>
      <c r="C150" s="229"/>
      <c r="D150" s="313"/>
      <c r="E150" s="314"/>
      <c r="F150" s="129"/>
      <c r="G150" s="78"/>
      <c r="H150" s="309"/>
      <c r="I150" s="310"/>
      <c r="J150" s="310"/>
      <c r="K150" s="310"/>
      <c r="L150" s="310"/>
      <c r="M150" s="310"/>
      <c r="N150" s="310"/>
      <c r="O150" s="310"/>
      <c r="P150" s="310"/>
      <c r="Q150" s="310"/>
      <c r="R150" s="310"/>
      <c r="S150" s="310"/>
      <c r="T150" s="310"/>
      <c r="U150" s="311"/>
      <c r="V150" s="79"/>
      <c r="W150" s="100"/>
    </row>
    <row r="151" spans="1:23" ht="15.75" customHeight="1" x14ac:dyDescent="0.25">
      <c r="A151" s="189">
        <v>22</v>
      </c>
      <c r="B151" s="286" t="s">
        <v>84</v>
      </c>
      <c r="C151" s="227"/>
      <c r="D151" s="230">
        <v>3200</v>
      </c>
      <c r="E151" s="320"/>
      <c r="F151" s="123">
        <v>1</v>
      </c>
      <c r="G151" s="72" t="s">
        <v>72</v>
      </c>
      <c r="H151" s="202" t="s">
        <v>73</v>
      </c>
      <c r="I151" s="203"/>
      <c r="J151" s="203"/>
      <c r="K151" s="203"/>
      <c r="L151" s="204"/>
      <c r="M151" s="82"/>
      <c r="N151" s="12"/>
      <c r="O151" s="12"/>
      <c r="P151" s="45"/>
      <c r="Q151" s="45"/>
      <c r="R151" s="45"/>
      <c r="S151" s="45"/>
      <c r="T151" s="45"/>
      <c r="U151" s="12"/>
      <c r="V151" s="211"/>
      <c r="W151" s="214"/>
    </row>
    <row r="152" spans="1:23" ht="15.75" customHeight="1" x14ac:dyDescent="0.25">
      <c r="A152" s="190"/>
      <c r="B152" s="287"/>
      <c r="C152" s="228"/>
      <c r="D152" s="231"/>
      <c r="E152" s="197"/>
      <c r="F152" s="124">
        <v>2</v>
      </c>
      <c r="G152" s="83" t="s">
        <v>159</v>
      </c>
      <c r="H152" s="205"/>
      <c r="I152" s="206"/>
      <c r="J152" s="206"/>
      <c r="K152" s="206"/>
      <c r="L152" s="207"/>
      <c r="M152" s="84"/>
      <c r="N152" s="13"/>
      <c r="O152" s="13"/>
      <c r="P152" s="182"/>
      <c r="Q152" s="65"/>
      <c r="R152" s="65"/>
      <c r="S152" s="65"/>
      <c r="T152" s="182"/>
      <c r="U152" s="13"/>
      <c r="V152" s="212"/>
      <c r="W152" s="215"/>
    </row>
    <row r="153" spans="1:23" ht="15.75" customHeight="1" x14ac:dyDescent="0.25">
      <c r="A153" s="190"/>
      <c r="B153" s="287"/>
      <c r="C153" s="228"/>
      <c r="D153" s="231"/>
      <c r="E153" s="197"/>
      <c r="F153" s="124"/>
      <c r="G153" s="83"/>
      <c r="H153" s="205"/>
      <c r="I153" s="206"/>
      <c r="J153" s="206"/>
      <c r="K153" s="206"/>
      <c r="L153" s="207"/>
      <c r="M153" s="84"/>
      <c r="N153" s="13"/>
      <c r="O153" s="13"/>
      <c r="P153" s="13"/>
      <c r="Q153" s="13"/>
      <c r="R153" s="13"/>
      <c r="S153" s="13"/>
      <c r="T153" s="13"/>
      <c r="U153" s="13"/>
      <c r="V153" s="212"/>
      <c r="W153" s="215"/>
    </row>
    <row r="154" spans="1:23" ht="19.5" customHeight="1" thickBot="1" x14ac:dyDescent="0.3">
      <c r="A154" s="190"/>
      <c r="B154" s="288"/>
      <c r="C154" s="228"/>
      <c r="D154" s="231"/>
      <c r="E154" s="198"/>
      <c r="F154" s="130"/>
      <c r="G154" s="108"/>
      <c r="H154" s="205"/>
      <c r="I154" s="206"/>
      <c r="J154" s="206"/>
      <c r="K154" s="206"/>
      <c r="L154" s="207"/>
      <c r="M154" s="84"/>
      <c r="N154" s="14"/>
      <c r="O154" s="14"/>
      <c r="P154" s="14"/>
      <c r="Q154" s="14"/>
      <c r="R154" s="14"/>
      <c r="S154" s="14"/>
      <c r="T154" s="14"/>
      <c r="U154" s="14"/>
      <c r="V154" s="213"/>
      <c r="W154" s="216"/>
    </row>
    <row r="155" spans="1:23" ht="24.75" thickBot="1" x14ac:dyDescent="0.3">
      <c r="A155" s="190"/>
      <c r="B155" s="117" t="s">
        <v>77</v>
      </c>
      <c r="C155" s="228"/>
      <c r="D155" s="308"/>
      <c r="E155" s="308"/>
      <c r="F155" s="98"/>
      <c r="G155" s="16" t="s">
        <v>18</v>
      </c>
      <c r="H155" s="76"/>
      <c r="I155" s="76"/>
      <c r="J155" s="76"/>
      <c r="K155" s="76"/>
      <c r="L155" s="76"/>
      <c r="M155" s="113"/>
      <c r="N155" s="99"/>
      <c r="O155" s="99"/>
      <c r="P155" s="17">
        <f>SUM(P151+P152)</f>
        <v>0</v>
      </c>
      <c r="Q155" s="17">
        <f t="shared" ref="Q155:T155" si="20">SUM(Q151+Q152)</f>
        <v>0</v>
      </c>
      <c r="R155" s="17">
        <f t="shared" si="20"/>
        <v>0</v>
      </c>
      <c r="S155" s="17">
        <f t="shared" si="20"/>
        <v>0</v>
      </c>
      <c r="T155" s="17">
        <f t="shared" si="20"/>
        <v>0</v>
      </c>
      <c r="U155" s="28"/>
      <c r="V155" s="77">
        <f>SUM(P155:T155)</f>
        <v>0</v>
      </c>
      <c r="W155" s="20">
        <f>D151*V155</f>
        <v>0</v>
      </c>
    </row>
    <row r="156" spans="1:23" ht="60.75" thickBot="1" x14ac:dyDescent="0.3">
      <c r="A156" s="191"/>
      <c r="B156" s="21" t="s">
        <v>71</v>
      </c>
      <c r="C156" s="229"/>
      <c r="D156" s="313"/>
      <c r="E156" s="314"/>
      <c r="F156" s="129"/>
      <c r="G156" s="78"/>
      <c r="H156" s="309"/>
      <c r="I156" s="310"/>
      <c r="J156" s="310"/>
      <c r="K156" s="310"/>
      <c r="L156" s="310"/>
      <c r="M156" s="310"/>
      <c r="N156" s="310"/>
      <c r="O156" s="310"/>
      <c r="P156" s="310"/>
      <c r="Q156" s="310"/>
      <c r="R156" s="310"/>
      <c r="S156" s="310"/>
      <c r="T156" s="310"/>
      <c r="U156" s="311"/>
      <c r="V156" s="79"/>
      <c r="W156" s="100"/>
    </row>
    <row r="157" spans="1:23" ht="19.5" thickBot="1" x14ac:dyDescent="0.3">
      <c r="A157" s="145"/>
      <c r="B157" s="146"/>
      <c r="C157" s="147"/>
      <c r="D157" s="187"/>
      <c r="E157" s="188"/>
      <c r="F157" s="148"/>
      <c r="G157" s="148"/>
      <c r="H157" s="147">
        <v>80</v>
      </c>
      <c r="I157" s="147">
        <v>86</v>
      </c>
      <c r="J157" s="147">
        <v>92</v>
      </c>
      <c r="K157" s="147">
        <v>98</v>
      </c>
      <c r="L157" s="147">
        <v>104</v>
      </c>
      <c r="M157" s="147">
        <v>110</v>
      </c>
      <c r="N157" s="147">
        <v>116</v>
      </c>
      <c r="O157" s="147">
        <v>122</v>
      </c>
      <c r="P157" s="147">
        <v>128</v>
      </c>
      <c r="Q157" s="147">
        <v>134</v>
      </c>
      <c r="R157" s="147">
        <v>140</v>
      </c>
      <c r="S157" s="147">
        <v>146</v>
      </c>
      <c r="T157" s="147">
        <v>152</v>
      </c>
      <c r="U157" s="147">
        <v>158</v>
      </c>
      <c r="V157" s="34"/>
      <c r="W157" s="35"/>
    </row>
    <row r="158" spans="1:23" ht="27" thickBot="1" x14ac:dyDescent="0.3">
      <c r="A158" s="180"/>
      <c r="B158" s="246" t="s">
        <v>157</v>
      </c>
      <c r="C158" s="246"/>
      <c r="D158" s="246"/>
      <c r="E158" s="246"/>
      <c r="F158" s="246"/>
      <c r="G158" s="246"/>
      <c r="H158" s="246"/>
      <c r="I158" s="246"/>
      <c r="J158" s="246"/>
      <c r="K158" s="246"/>
      <c r="L158" s="246"/>
      <c r="M158" s="246"/>
      <c r="N158" s="246"/>
      <c r="O158" s="246"/>
      <c r="P158" s="246"/>
      <c r="Q158" s="246"/>
      <c r="R158" s="246"/>
      <c r="S158" s="246"/>
      <c r="T158" s="246"/>
      <c r="U158" s="246"/>
      <c r="V158" s="246"/>
      <c r="W158" s="247"/>
    </row>
    <row r="159" spans="1:23" ht="15.75" customHeight="1" x14ac:dyDescent="0.25">
      <c r="A159" s="222">
        <v>13</v>
      </c>
      <c r="B159" s="225" t="s">
        <v>126</v>
      </c>
      <c r="C159" s="227"/>
      <c r="D159" s="230">
        <v>2400</v>
      </c>
      <c r="E159" s="233"/>
      <c r="F159" s="40">
        <v>1</v>
      </c>
      <c r="G159" s="23" t="s">
        <v>127</v>
      </c>
      <c r="H159" s="24"/>
      <c r="I159" s="64"/>
      <c r="J159" s="64"/>
      <c r="K159" s="64"/>
      <c r="L159" s="64"/>
      <c r="M159" s="64"/>
      <c r="N159" s="64"/>
      <c r="O159" s="64"/>
      <c r="P159" s="12"/>
      <c r="Q159" s="202" t="s">
        <v>19</v>
      </c>
      <c r="R159" s="203"/>
      <c r="S159" s="203"/>
      <c r="T159" s="203"/>
      <c r="U159" s="204"/>
      <c r="V159" s="235"/>
      <c r="W159" s="237"/>
    </row>
    <row r="160" spans="1:23" ht="15.75" customHeight="1" x14ac:dyDescent="0.25">
      <c r="A160" s="223"/>
      <c r="B160" s="226"/>
      <c r="C160" s="228"/>
      <c r="D160" s="231"/>
      <c r="E160" s="234"/>
      <c r="F160" s="41">
        <v>2</v>
      </c>
      <c r="G160" s="25" t="s">
        <v>128</v>
      </c>
      <c r="H160" s="26"/>
      <c r="I160" s="165"/>
      <c r="J160" s="165"/>
      <c r="K160" s="65"/>
      <c r="L160" s="65"/>
      <c r="M160" s="65"/>
      <c r="N160" s="65"/>
      <c r="O160" s="65"/>
      <c r="P160" s="13"/>
      <c r="Q160" s="205"/>
      <c r="R160" s="206"/>
      <c r="S160" s="206"/>
      <c r="T160" s="206"/>
      <c r="U160" s="207"/>
      <c r="V160" s="236"/>
      <c r="W160" s="238"/>
    </row>
    <row r="161" spans="1:23" ht="16.5" customHeight="1" x14ac:dyDescent="0.25">
      <c r="A161" s="223"/>
      <c r="B161" s="226"/>
      <c r="C161" s="228"/>
      <c r="D161" s="231"/>
      <c r="E161" s="234"/>
      <c r="F161" s="41">
        <v>3</v>
      </c>
      <c r="G161" s="25" t="s">
        <v>129</v>
      </c>
      <c r="H161" s="25"/>
      <c r="I161" s="65"/>
      <c r="J161" s="65"/>
      <c r="K161" s="65"/>
      <c r="L161" s="65"/>
      <c r="M161" s="65"/>
      <c r="N161" s="65"/>
      <c r="O161" s="65"/>
      <c r="P161" s="13"/>
      <c r="Q161" s="205"/>
      <c r="R161" s="206"/>
      <c r="S161" s="206"/>
      <c r="T161" s="206"/>
      <c r="U161" s="207"/>
      <c r="V161" s="236"/>
      <c r="W161" s="238"/>
    </row>
    <row r="162" spans="1:23" ht="16.5" customHeight="1" x14ac:dyDescent="0.25">
      <c r="A162" s="223"/>
      <c r="B162" s="43"/>
      <c r="C162" s="228"/>
      <c r="D162" s="231"/>
      <c r="E162" s="234"/>
      <c r="F162" s="42"/>
      <c r="G162" s="25"/>
      <c r="H162" s="27"/>
      <c r="I162" s="49"/>
      <c r="J162" s="49"/>
      <c r="K162" s="49"/>
      <c r="L162" s="49"/>
      <c r="M162" s="49"/>
      <c r="N162" s="49"/>
      <c r="O162" s="49"/>
      <c r="P162" s="14"/>
      <c r="Q162" s="205"/>
      <c r="R162" s="206"/>
      <c r="S162" s="206"/>
      <c r="T162" s="206"/>
      <c r="U162" s="207"/>
      <c r="V162" s="236"/>
      <c r="W162" s="238"/>
    </row>
    <row r="163" spans="1:23" ht="16.5" customHeight="1" x14ac:dyDescent="0.25">
      <c r="A163" s="223"/>
      <c r="B163" s="43"/>
      <c r="C163" s="228"/>
      <c r="D163" s="231"/>
      <c r="E163" s="234"/>
      <c r="F163" s="42">
        <v>5</v>
      </c>
      <c r="G163" s="25" t="s">
        <v>130</v>
      </c>
      <c r="H163" s="27"/>
      <c r="I163" s="49"/>
      <c r="J163" s="49"/>
      <c r="K163" s="49"/>
      <c r="L163" s="49"/>
      <c r="M163" s="166"/>
      <c r="N163" s="49"/>
      <c r="O163" s="49"/>
      <c r="P163" s="14"/>
      <c r="Q163" s="205"/>
      <c r="R163" s="206"/>
      <c r="S163" s="206"/>
      <c r="T163" s="206"/>
      <c r="U163" s="207"/>
      <c r="V163" s="236"/>
      <c r="W163" s="238"/>
    </row>
    <row r="164" spans="1:23" ht="18.75" customHeight="1" thickBot="1" x14ac:dyDescent="0.3">
      <c r="A164" s="223"/>
      <c r="B164" s="239" t="s">
        <v>131</v>
      </c>
      <c r="C164" s="228"/>
      <c r="D164" s="231"/>
      <c r="E164" s="234"/>
      <c r="F164" s="42">
        <v>6</v>
      </c>
      <c r="G164" s="25" t="s">
        <v>132</v>
      </c>
      <c r="H164" s="27"/>
      <c r="I164" s="49"/>
      <c r="J164" s="49"/>
      <c r="K164" s="49"/>
      <c r="L164" s="49"/>
      <c r="M164" s="49"/>
      <c r="N164" s="49"/>
      <c r="O164" s="14"/>
      <c r="P164" s="14"/>
      <c r="Q164" s="205"/>
      <c r="R164" s="206"/>
      <c r="S164" s="206"/>
      <c r="T164" s="206"/>
      <c r="U164" s="207"/>
      <c r="V164" s="236"/>
      <c r="W164" s="238"/>
    </row>
    <row r="165" spans="1:23" ht="19.5" thickBot="1" x14ac:dyDescent="0.3">
      <c r="A165" s="223"/>
      <c r="B165" s="240"/>
      <c r="C165" s="228"/>
      <c r="D165" s="241"/>
      <c r="E165" s="242"/>
      <c r="F165" s="167"/>
      <c r="G165" s="16" t="s">
        <v>18</v>
      </c>
      <c r="H165" s="16"/>
      <c r="I165" s="17">
        <f t="shared" ref="I165:K165" si="21">I159+I160+I161</f>
        <v>0</v>
      </c>
      <c r="J165" s="17">
        <f t="shared" si="21"/>
        <v>0</v>
      </c>
      <c r="K165" s="17">
        <f t="shared" si="21"/>
        <v>0</v>
      </c>
      <c r="L165" s="17">
        <f>L159+L160+L161</f>
        <v>0</v>
      </c>
      <c r="M165" s="17">
        <f t="shared" ref="M165:N165" si="22">M162+M163+M164</f>
        <v>0</v>
      </c>
      <c r="N165" s="17">
        <f t="shared" si="22"/>
        <v>0</v>
      </c>
      <c r="O165" s="28"/>
      <c r="P165" s="28"/>
      <c r="Q165" s="28"/>
      <c r="R165" s="18"/>
      <c r="S165" s="18"/>
      <c r="T165" s="18"/>
      <c r="U165" s="18"/>
      <c r="V165" s="19">
        <f>I165+J165+K165+L165+M165+N165</f>
        <v>0</v>
      </c>
      <c r="W165" s="20">
        <f>D159*V165</f>
        <v>0</v>
      </c>
    </row>
    <row r="166" spans="1:23" ht="51" customHeight="1" thickBot="1" x14ac:dyDescent="0.35">
      <c r="A166" s="224"/>
      <c r="B166" s="21" t="s">
        <v>133</v>
      </c>
      <c r="C166" s="229"/>
      <c r="D166" s="243"/>
      <c r="E166" s="244"/>
      <c r="F166" s="168"/>
      <c r="G166" s="22"/>
      <c r="H166" s="219"/>
      <c r="I166" s="220"/>
      <c r="J166" s="220"/>
      <c r="K166" s="220"/>
      <c r="L166" s="220"/>
      <c r="M166" s="220"/>
      <c r="N166" s="220"/>
      <c r="O166" s="220"/>
      <c r="P166" s="220"/>
      <c r="Q166" s="220"/>
      <c r="R166" s="220"/>
      <c r="S166" s="220"/>
      <c r="T166" s="220"/>
      <c r="U166" s="221"/>
      <c r="V166" s="38"/>
      <c r="W166" s="37"/>
    </row>
    <row r="167" spans="1:23" ht="15.75" customHeight="1" x14ac:dyDescent="0.25">
      <c r="A167" s="222">
        <v>14</v>
      </c>
      <c r="B167" s="225" t="s">
        <v>134</v>
      </c>
      <c r="C167" s="227"/>
      <c r="D167" s="230">
        <v>2400</v>
      </c>
      <c r="E167" s="233"/>
      <c r="F167" s="40">
        <v>1</v>
      </c>
      <c r="G167" s="23" t="s">
        <v>135</v>
      </c>
      <c r="H167" s="24"/>
      <c r="I167" s="169"/>
      <c r="J167" s="169"/>
      <c r="K167" s="169"/>
      <c r="L167" s="64"/>
      <c r="M167" s="64"/>
      <c r="N167" s="64"/>
      <c r="O167" s="64"/>
      <c r="P167" s="12"/>
      <c r="Q167" s="202" t="s">
        <v>19</v>
      </c>
      <c r="R167" s="203"/>
      <c r="S167" s="203"/>
      <c r="T167" s="203"/>
      <c r="U167" s="204"/>
      <c r="V167" s="235"/>
      <c r="W167" s="237"/>
    </row>
    <row r="168" spans="1:23" ht="15.75" customHeight="1" x14ac:dyDescent="0.25">
      <c r="A168" s="223"/>
      <c r="B168" s="226"/>
      <c r="C168" s="228"/>
      <c r="D168" s="231"/>
      <c r="E168" s="234"/>
      <c r="F168" s="41">
        <v>2</v>
      </c>
      <c r="G168" s="25" t="s">
        <v>136</v>
      </c>
      <c r="H168" s="26"/>
      <c r="I168" s="165"/>
      <c r="J168" s="65"/>
      <c r="K168" s="165"/>
      <c r="L168" s="65"/>
      <c r="M168" s="65"/>
      <c r="N168" s="65"/>
      <c r="O168" s="65"/>
      <c r="P168" s="13"/>
      <c r="Q168" s="205"/>
      <c r="R168" s="206"/>
      <c r="S168" s="206"/>
      <c r="T168" s="206"/>
      <c r="U168" s="207"/>
      <c r="V168" s="236"/>
      <c r="W168" s="238"/>
    </row>
    <row r="169" spans="1:23" ht="16.5" customHeight="1" x14ac:dyDescent="0.25">
      <c r="A169" s="223"/>
      <c r="B169" s="226"/>
      <c r="C169" s="228"/>
      <c r="D169" s="231"/>
      <c r="E169" s="234"/>
      <c r="F169" s="41">
        <v>3</v>
      </c>
      <c r="G169" s="25" t="s">
        <v>137</v>
      </c>
      <c r="H169" s="25"/>
      <c r="I169" s="165"/>
      <c r="J169" s="165"/>
      <c r="K169" s="165"/>
      <c r="L169" s="65"/>
      <c r="M169" s="65"/>
      <c r="N169" s="65"/>
      <c r="O169" s="65"/>
      <c r="P169" s="13"/>
      <c r="Q169" s="205"/>
      <c r="R169" s="206"/>
      <c r="S169" s="206"/>
      <c r="T169" s="206"/>
      <c r="U169" s="207"/>
      <c r="V169" s="236"/>
      <c r="W169" s="238"/>
    </row>
    <row r="170" spans="1:23" ht="18.75" customHeight="1" thickBot="1" x14ac:dyDescent="0.3">
      <c r="A170" s="223"/>
      <c r="B170" s="239" t="s">
        <v>131</v>
      </c>
      <c r="C170" s="228"/>
      <c r="D170" s="231"/>
      <c r="E170" s="234"/>
      <c r="F170" s="42"/>
      <c r="G170" s="27"/>
      <c r="H170" s="27"/>
      <c r="I170" s="29"/>
      <c r="J170" s="29"/>
      <c r="K170" s="14"/>
      <c r="L170" s="14"/>
      <c r="M170" s="14"/>
      <c r="N170" s="14"/>
      <c r="O170" s="14"/>
      <c r="P170" s="14"/>
      <c r="Q170" s="205"/>
      <c r="R170" s="206"/>
      <c r="S170" s="206"/>
      <c r="T170" s="206"/>
      <c r="U170" s="207"/>
      <c r="V170" s="236"/>
      <c r="W170" s="238"/>
    </row>
    <row r="171" spans="1:23" ht="19.5" thickBot="1" x14ac:dyDescent="0.3">
      <c r="A171" s="223"/>
      <c r="B171" s="240"/>
      <c r="C171" s="228"/>
      <c r="D171" s="241"/>
      <c r="E171" s="242"/>
      <c r="F171" s="167"/>
      <c r="G171" s="16" t="s">
        <v>18</v>
      </c>
      <c r="H171" s="16"/>
      <c r="I171" s="17">
        <f t="shared" ref="I171:K171" si="23">I167+I168+I169</f>
        <v>0</v>
      </c>
      <c r="J171" s="17">
        <f t="shared" si="23"/>
        <v>0</v>
      </c>
      <c r="K171" s="17">
        <f t="shared" si="23"/>
        <v>0</v>
      </c>
      <c r="L171" s="17">
        <f>L167+L168+L169</f>
        <v>0</v>
      </c>
      <c r="M171" s="17">
        <f t="shared" ref="M171:N171" si="24">M167+M168+M169</f>
        <v>0</v>
      </c>
      <c r="N171" s="17">
        <f t="shared" si="24"/>
        <v>0</v>
      </c>
      <c r="O171" s="28"/>
      <c r="P171" s="28"/>
      <c r="Q171" s="28"/>
      <c r="R171" s="18"/>
      <c r="S171" s="18"/>
      <c r="T171" s="18"/>
      <c r="U171" s="18"/>
      <c r="V171" s="19">
        <f>I171+J171+K171+L171+M171+N171</f>
        <v>0</v>
      </c>
      <c r="W171" s="20">
        <f>D167*V171</f>
        <v>0</v>
      </c>
    </row>
    <row r="172" spans="1:23" ht="50.25" customHeight="1" thickBot="1" x14ac:dyDescent="0.35">
      <c r="A172" s="224"/>
      <c r="B172" s="21" t="s">
        <v>138</v>
      </c>
      <c r="C172" s="229"/>
      <c r="D172" s="243"/>
      <c r="E172" s="244"/>
      <c r="F172" s="168"/>
      <c r="G172" s="22"/>
      <c r="H172" s="219"/>
      <c r="I172" s="220"/>
      <c r="J172" s="220"/>
      <c r="K172" s="220"/>
      <c r="L172" s="220"/>
      <c r="M172" s="220"/>
      <c r="N172" s="220"/>
      <c r="O172" s="220"/>
      <c r="P172" s="220"/>
      <c r="Q172" s="220"/>
      <c r="R172" s="220"/>
      <c r="S172" s="220"/>
      <c r="T172" s="220"/>
      <c r="U172" s="221"/>
      <c r="V172" s="38"/>
      <c r="W172" s="37"/>
    </row>
    <row r="173" spans="1:23" ht="15.75" customHeight="1" x14ac:dyDescent="0.25">
      <c r="A173" s="222">
        <v>15</v>
      </c>
      <c r="B173" s="225" t="s">
        <v>139</v>
      </c>
      <c r="C173" s="227"/>
      <c r="D173" s="230">
        <v>2100</v>
      </c>
      <c r="E173" s="233"/>
      <c r="F173" s="40">
        <v>1</v>
      </c>
      <c r="G173" s="23" t="s">
        <v>140</v>
      </c>
      <c r="H173" s="24"/>
      <c r="I173" s="202"/>
      <c r="J173" s="203"/>
      <c r="K173" s="203"/>
      <c r="L173" s="203"/>
      <c r="M173" s="204"/>
      <c r="N173" s="12"/>
      <c r="O173" s="44"/>
      <c r="P173" s="44"/>
      <c r="Q173" s="170"/>
      <c r="R173" s="47"/>
      <c r="S173" s="47"/>
      <c r="T173" s="47"/>
      <c r="U173" s="47"/>
      <c r="V173" s="235"/>
      <c r="W173" s="237"/>
    </row>
    <row r="174" spans="1:23" ht="15.75" customHeight="1" x14ac:dyDescent="0.25">
      <c r="A174" s="223"/>
      <c r="B174" s="226"/>
      <c r="C174" s="228"/>
      <c r="D174" s="231"/>
      <c r="E174" s="234"/>
      <c r="F174" s="41">
        <v>2</v>
      </c>
      <c r="G174" s="25" t="s">
        <v>141</v>
      </c>
      <c r="H174" s="26"/>
      <c r="I174" s="205"/>
      <c r="J174" s="206"/>
      <c r="K174" s="206"/>
      <c r="L174" s="206"/>
      <c r="M174" s="207"/>
      <c r="N174" s="13"/>
      <c r="O174" s="45"/>
      <c r="P174" s="45"/>
      <c r="Q174" s="171"/>
      <c r="R174" s="48"/>
      <c r="S174" s="48"/>
      <c r="T174" s="48"/>
      <c r="U174" s="48"/>
      <c r="V174" s="236"/>
      <c r="W174" s="238"/>
    </row>
    <row r="175" spans="1:23" ht="16.5" customHeight="1" x14ac:dyDescent="0.25">
      <c r="A175" s="223"/>
      <c r="B175" s="226"/>
      <c r="C175" s="228"/>
      <c r="D175" s="231"/>
      <c r="E175" s="234"/>
      <c r="F175" s="41">
        <v>3</v>
      </c>
      <c r="G175" s="25" t="s">
        <v>142</v>
      </c>
      <c r="H175" s="25"/>
      <c r="I175" s="205"/>
      <c r="J175" s="206"/>
      <c r="K175" s="206"/>
      <c r="L175" s="206"/>
      <c r="M175" s="207"/>
      <c r="N175" s="13"/>
      <c r="O175" s="65"/>
      <c r="P175" s="65"/>
      <c r="Q175" s="48"/>
      <c r="R175" s="48"/>
      <c r="S175" s="48"/>
      <c r="T175" s="48"/>
      <c r="U175" s="48"/>
      <c r="V175" s="236"/>
      <c r="W175" s="238"/>
    </row>
    <row r="176" spans="1:23" ht="16.5" customHeight="1" x14ac:dyDescent="0.25">
      <c r="A176" s="223"/>
      <c r="B176" s="43"/>
      <c r="C176" s="228"/>
      <c r="D176" s="231"/>
      <c r="E176" s="234"/>
      <c r="F176" s="42">
        <v>4</v>
      </c>
      <c r="G176" s="27" t="s">
        <v>143</v>
      </c>
      <c r="H176" s="27"/>
      <c r="I176" s="205"/>
      <c r="J176" s="206"/>
      <c r="K176" s="206"/>
      <c r="L176" s="206"/>
      <c r="M176" s="207"/>
      <c r="N176" s="14"/>
      <c r="O176" s="49"/>
      <c r="P176" s="49"/>
      <c r="Q176" s="172"/>
      <c r="R176" s="173"/>
      <c r="S176" s="173"/>
      <c r="T176" s="173"/>
      <c r="U176" s="173"/>
      <c r="V176" s="236"/>
      <c r="W176" s="238"/>
    </row>
    <row r="177" spans="1:23" ht="18.75" customHeight="1" thickBot="1" x14ac:dyDescent="0.3">
      <c r="A177" s="223"/>
      <c r="B177" s="239" t="s">
        <v>144</v>
      </c>
      <c r="C177" s="228"/>
      <c r="D177" s="231"/>
      <c r="E177" s="234"/>
      <c r="F177" s="42">
        <v>5</v>
      </c>
      <c r="G177" s="27" t="s">
        <v>145</v>
      </c>
      <c r="H177" s="27"/>
      <c r="I177" s="29"/>
      <c r="J177" s="29"/>
      <c r="K177" s="14"/>
      <c r="L177" s="14"/>
      <c r="M177" s="14"/>
      <c r="N177" s="14"/>
      <c r="O177" s="49"/>
      <c r="P177" s="49"/>
      <c r="Q177" s="172"/>
      <c r="R177" s="173"/>
      <c r="S177" s="172"/>
      <c r="T177" s="172"/>
      <c r="U177" s="172"/>
      <c r="V177" s="236"/>
      <c r="W177" s="238"/>
    </row>
    <row r="178" spans="1:23" ht="19.5" thickBot="1" x14ac:dyDescent="0.3">
      <c r="A178" s="223"/>
      <c r="B178" s="240"/>
      <c r="C178" s="228"/>
      <c r="D178" s="241"/>
      <c r="E178" s="242"/>
      <c r="F178" s="167"/>
      <c r="G178" s="16" t="s">
        <v>18</v>
      </c>
      <c r="H178" s="16"/>
      <c r="I178" s="28"/>
      <c r="J178" s="28"/>
      <c r="K178" s="28"/>
      <c r="L178" s="28"/>
      <c r="M178" s="28"/>
      <c r="N178" s="28"/>
      <c r="O178" s="17">
        <f>O173+O174+O175</f>
        <v>0</v>
      </c>
      <c r="P178" s="17">
        <f>P173+P174+P175</f>
        <v>0</v>
      </c>
      <c r="Q178" s="17">
        <f t="shared" ref="Q178" si="25">Q173+Q174+Q175</f>
        <v>0</v>
      </c>
      <c r="R178" s="17">
        <f>R175+R176+R177</f>
        <v>0</v>
      </c>
      <c r="S178" s="17">
        <f t="shared" ref="S178:U178" si="26">S175+S176+S177</f>
        <v>0</v>
      </c>
      <c r="T178" s="17">
        <f t="shared" si="26"/>
        <v>0</v>
      </c>
      <c r="U178" s="17">
        <f t="shared" si="26"/>
        <v>0</v>
      </c>
      <c r="V178" s="19">
        <f>O178+P178+Q178+R178+S178+T178+U178</f>
        <v>0</v>
      </c>
      <c r="W178" s="20">
        <f>D173*V178</f>
        <v>0</v>
      </c>
    </row>
    <row r="179" spans="1:23" ht="54.75" customHeight="1" thickBot="1" x14ac:dyDescent="0.35">
      <c r="A179" s="224"/>
      <c r="B179" s="21" t="s">
        <v>146</v>
      </c>
      <c r="C179" s="229"/>
      <c r="D179" s="243"/>
      <c r="E179" s="244"/>
      <c r="F179" s="168"/>
      <c r="G179" s="22"/>
      <c r="H179" s="219"/>
      <c r="I179" s="220"/>
      <c r="J179" s="220"/>
      <c r="K179" s="220"/>
      <c r="L179" s="220"/>
      <c r="M179" s="220"/>
      <c r="N179" s="220"/>
      <c r="O179" s="220"/>
      <c r="P179" s="220"/>
      <c r="Q179" s="220"/>
      <c r="R179" s="220"/>
      <c r="S179" s="220"/>
      <c r="T179" s="220"/>
      <c r="U179" s="221"/>
      <c r="V179" s="38"/>
      <c r="W179" s="37"/>
    </row>
    <row r="180" spans="1:23" ht="15.75" customHeight="1" x14ac:dyDescent="0.25">
      <c r="A180" s="222">
        <v>16</v>
      </c>
      <c r="B180" s="225" t="s">
        <v>147</v>
      </c>
      <c r="C180" s="227"/>
      <c r="D180" s="230">
        <v>2300</v>
      </c>
      <c r="E180" s="233"/>
      <c r="F180" s="40">
        <v>1</v>
      </c>
      <c r="G180" s="23" t="s">
        <v>143</v>
      </c>
      <c r="H180" s="24"/>
      <c r="I180" s="202"/>
      <c r="J180" s="203"/>
      <c r="K180" s="203"/>
      <c r="L180" s="203"/>
      <c r="M180" s="204"/>
      <c r="N180" s="12"/>
      <c r="O180" s="44"/>
      <c r="P180" s="44"/>
      <c r="Q180" s="170"/>
      <c r="R180" s="170"/>
      <c r="S180" s="170"/>
      <c r="T180" s="170"/>
      <c r="U180" s="170"/>
      <c r="V180" s="235"/>
      <c r="W180" s="237"/>
    </row>
    <row r="181" spans="1:23" ht="15.75" customHeight="1" x14ac:dyDescent="0.25">
      <c r="A181" s="223"/>
      <c r="B181" s="226"/>
      <c r="C181" s="228"/>
      <c r="D181" s="231"/>
      <c r="E181" s="234"/>
      <c r="F181" s="41">
        <v>2</v>
      </c>
      <c r="G181" s="25" t="s">
        <v>148</v>
      </c>
      <c r="H181" s="26"/>
      <c r="I181" s="205"/>
      <c r="J181" s="206"/>
      <c r="K181" s="206"/>
      <c r="L181" s="206"/>
      <c r="M181" s="207"/>
      <c r="N181" s="13"/>
      <c r="O181" s="45"/>
      <c r="P181" s="65"/>
      <c r="Q181" s="48"/>
      <c r="R181" s="171"/>
      <c r="S181" s="171"/>
      <c r="T181" s="171"/>
      <c r="U181" s="171"/>
      <c r="V181" s="236"/>
      <c r="W181" s="238"/>
    </row>
    <row r="182" spans="1:23" ht="16.5" customHeight="1" x14ac:dyDescent="0.25">
      <c r="A182" s="223"/>
      <c r="B182" s="226"/>
      <c r="C182" s="228"/>
      <c r="D182" s="231"/>
      <c r="E182" s="234"/>
      <c r="F182" s="41">
        <v>3</v>
      </c>
      <c r="G182" s="25" t="s">
        <v>142</v>
      </c>
      <c r="H182" s="25"/>
      <c r="I182" s="205"/>
      <c r="J182" s="206"/>
      <c r="K182" s="206"/>
      <c r="L182" s="206"/>
      <c r="M182" s="207"/>
      <c r="N182" s="13"/>
      <c r="O182" s="45"/>
      <c r="P182" s="45"/>
      <c r="Q182" s="171"/>
      <c r="R182" s="171"/>
      <c r="S182" s="171"/>
      <c r="T182" s="171"/>
      <c r="U182" s="48"/>
      <c r="V182" s="236"/>
      <c r="W182" s="238"/>
    </row>
    <row r="183" spans="1:23" ht="18.75" customHeight="1" thickBot="1" x14ac:dyDescent="0.3">
      <c r="A183" s="223"/>
      <c r="B183" s="239" t="s">
        <v>144</v>
      </c>
      <c r="C183" s="228"/>
      <c r="D183" s="232"/>
      <c r="E183" s="234"/>
      <c r="F183" s="42"/>
      <c r="G183" s="27"/>
      <c r="H183" s="27"/>
      <c r="I183" s="205"/>
      <c r="J183" s="206"/>
      <c r="K183" s="206"/>
      <c r="L183" s="206"/>
      <c r="M183" s="207"/>
      <c r="N183" s="14"/>
      <c r="O183" s="14"/>
      <c r="P183" s="14"/>
      <c r="Q183" s="174"/>
      <c r="R183" s="175"/>
      <c r="S183" s="175"/>
      <c r="T183" s="175"/>
      <c r="U183" s="175"/>
      <c r="V183" s="236"/>
      <c r="W183" s="238"/>
    </row>
    <row r="184" spans="1:23" ht="19.5" thickBot="1" x14ac:dyDescent="0.3">
      <c r="A184" s="223"/>
      <c r="B184" s="240"/>
      <c r="C184" s="228"/>
      <c r="D184" s="241"/>
      <c r="E184" s="242"/>
      <c r="F184" s="167"/>
      <c r="G184" s="16" t="s">
        <v>18</v>
      </c>
      <c r="H184" s="16"/>
      <c r="I184" s="28"/>
      <c r="J184" s="28"/>
      <c r="K184" s="28"/>
      <c r="L184" s="28"/>
      <c r="M184" s="28"/>
      <c r="N184" s="28"/>
      <c r="O184" s="17">
        <f>O180+O181+O182</f>
        <v>0</v>
      </c>
      <c r="P184" s="17">
        <f>P180+P181+P182</f>
        <v>0</v>
      </c>
      <c r="Q184" s="17">
        <f t="shared" ref="Q184:U184" si="27">Q180+Q181+Q182</f>
        <v>0</v>
      </c>
      <c r="R184" s="17">
        <f t="shared" si="27"/>
        <v>0</v>
      </c>
      <c r="S184" s="17">
        <f t="shared" si="27"/>
        <v>0</v>
      </c>
      <c r="T184" s="17">
        <f t="shared" si="27"/>
        <v>0</v>
      </c>
      <c r="U184" s="17">
        <f t="shared" si="27"/>
        <v>0</v>
      </c>
      <c r="V184" s="19">
        <f>O184+P184+Q184+R184+S184+T184+U184</f>
        <v>0</v>
      </c>
      <c r="W184" s="20">
        <f>D180*V184</f>
        <v>0</v>
      </c>
    </row>
    <row r="185" spans="1:23" ht="54.75" customHeight="1" thickBot="1" x14ac:dyDescent="0.35">
      <c r="A185" s="224"/>
      <c r="B185" s="21" t="s">
        <v>149</v>
      </c>
      <c r="C185" s="229"/>
      <c r="D185" s="243"/>
      <c r="E185" s="244"/>
      <c r="F185" s="168"/>
      <c r="G185" s="22"/>
      <c r="H185" s="187"/>
      <c r="I185" s="245"/>
      <c r="J185" s="245"/>
      <c r="K185" s="245"/>
      <c r="L185" s="245"/>
      <c r="M185" s="245"/>
      <c r="N185" s="245"/>
      <c r="O185" s="245"/>
      <c r="P185" s="245"/>
      <c r="Q185" s="245"/>
      <c r="R185" s="245"/>
      <c r="S185" s="245"/>
      <c r="T185" s="245"/>
      <c r="U185" s="188"/>
      <c r="V185" s="38"/>
      <c r="W185" s="37"/>
    </row>
    <row r="186" spans="1:23" ht="19.5" thickBot="1" x14ac:dyDescent="0.3">
      <c r="A186" s="145"/>
      <c r="B186" s="146"/>
      <c r="C186" s="147"/>
      <c r="D186" s="187"/>
      <c r="E186" s="188"/>
      <c r="F186" s="148"/>
      <c r="G186" s="148"/>
      <c r="H186" s="147">
        <v>80</v>
      </c>
      <c r="I186" s="147">
        <v>86</v>
      </c>
      <c r="J186" s="147">
        <v>92</v>
      </c>
      <c r="K186" s="147">
        <v>98</v>
      </c>
      <c r="L186" s="147">
        <v>104</v>
      </c>
      <c r="M186" s="147">
        <v>110</v>
      </c>
      <c r="N186" s="147">
        <v>116</v>
      </c>
      <c r="O186" s="147">
        <v>122</v>
      </c>
      <c r="P186" s="147">
        <v>128</v>
      </c>
      <c r="Q186" s="147">
        <v>134</v>
      </c>
      <c r="R186" s="147">
        <v>140</v>
      </c>
      <c r="S186" s="147">
        <v>146</v>
      </c>
      <c r="T186" s="147">
        <v>152</v>
      </c>
      <c r="U186" s="147">
        <v>158</v>
      </c>
      <c r="V186" s="34"/>
      <c r="W186" s="35"/>
    </row>
    <row r="187" spans="1:23" s="176" customFormat="1" ht="18.75" customHeight="1" x14ac:dyDescent="0.25">
      <c r="A187" s="189">
        <v>17</v>
      </c>
      <c r="B187" s="192" t="s">
        <v>150</v>
      </c>
      <c r="C187" s="195"/>
      <c r="D187" s="196">
        <v>2100</v>
      </c>
      <c r="E187" s="199"/>
      <c r="F187" s="40">
        <v>1</v>
      </c>
      <c r="G187" s="72" t="s">
        <v>151</v>
      </c>
      <c r="H187" s="72"/>
      <c r="I187" s="65"/>
      <c r="J187" s="65"/>
      <c r="K187" s="12"/>
      <c r="L187" s="12"/>
      <c r="M187" s="12"/>
      <c r="N187" s="65"/>
      <c r="O187" s="72"/>
      <c r="P187" s="72"/>
      <c r="Q187" s="202" t="s">
        <v>152</v>
      </c>
      <c r="R187" s="203"/>
      <c r="S187" s="203"/>
      <c r="T187" s="203"/>
      <c r="U187" s="204"/>
      <c r="V187" s="211"/>
      <c r="W187" s="214"/>
    </row>
    <row r="188" spans="1:23" s="176" customFormat="1" ht="18.75" customHeight="1" x14ac:dyDescent="0.25">
      <c r="A188" s="190"/>
      <c r="B188" s="193"/>
      <c r="C188" s="195"/>
      <c r="D188" s="197"/>
      <c r="E188" s="200"/>
      <c r="F188" s="41">
        <v>2</v>
      </c>
      <c r="G188" s="83" t="s">
        <v>153</v>
      </c>
      <c r="H188" s="83"/>
      <c r="I188" s="165"/>
      <c r="J188" s="165"/>
      <c r="K188" s="165"/>
      <c r="L188" s="165"/>
      <c r="M188" s="165"/>
      <c r="N188" s="165"/>
      <c r="O188" s="83"/>
      <c r="P188" s="83"/>
      <c r="Q188" s="205"/>
      <c r="R188" s="206"/>
      <c r="S188" s="206"/>
      <c r="T188" s="206"/>
      <c r="U188" s="207"/>
      <c r="V188" s="212"/>
      <c r="W188" s="215"/>
    </row>
    <row r="189" spans="1:23" s="176" customFormat="1" ht="18.75" customHeight="1" x14ac:dyDescent="0.25">
      <c r="A189" s="190"/>
      <c r="B189" s="193"/>
      <c r="C189" s="195"/>
      <c r="D189" s="197"/>
      <c r="E189" s="200"/>
      <c r="F189" s="177">
        <v>3</v>
      </c>
      <c r="G189" s="73" t="s">
        <v>154</v>
      </c>
      <c r="H189" s="73"/>
      <c r="I189" s="165"/>
      <c r="J189" s="65"/>
      <c r="K189" s="65"/>
      <c r="L189" s="13"/>
      <c r="M189" s="13"/>
      <c r="N189" s="65"/>
      <c r="O189" s="83"/>
      <c r="P189" s="83"/>
      <c r="Q189" s="205"/>
      <c r="R189" s="206"/>
      <c r="S189" s="206"/>
      <c r="T189" s="206"/>
      <c r="U189" s="207"/>
      <c r="V189" s="212"/>
      <c r="W189" s="215"/>
    </row>
    <row r="190" spans="1:23" s="176" customFormat="1" ht="19.5" customHeight="1" thickBot="1" x14ac:dyDescent="0.3">
      <c r="A190" s="190"/>
      <c r="B190" s="194"/>
      <c r="C190" s="195"/>
      <c r="D190" s="198"/>
      <c r="E190" s="201"/>
      <c r="F190" s="177"/>
      <c r="G190" s="134"/>
      <c r="H190" s="134"/>
      <c r="I190" s="178"/>
      <c r="J190" s="178"/>
      <c r="K190" s="178"/>
      <c r="L190" s="178"/>
      <c r="M190" s="178"/>
      <c r="N190" s="74"/>
      <c r="O190" s="74"/>
      <c r="P190" s="74"/>
      <c r="Q190" s="208"/>
      <c r="R190" s="209"/>
      <c r="S190" s="209"/>
      <c r="T190" s="209"/>
      <c r="U190" s="210"/>
      <c r="V190" s="213"/>
      <c r="W190" s="216"/>
    </row>
    <row r="191" spans="1:23" s="176" customFormat="1" ht="24.75" thickBot="1" x14ac:dyDescent="0.3">
      <c r="A191" s="190"/>
      <c r="B191" s="75" t="s">
        <v>155</v>
      </c>
      <c r="C191" s="195"/>
      <c r="D191" s="217"/>
      <c r="E191" s="217"/>
      <c r="F191" s="179"/>
      <c r="G191" s="16" t="s">
        <v>18</v>
      </c>
      <c r="H191" s="16"/>
      <c r="I191" s="17">
        <f>I187+I188+I189</f>
        <v>0</v>
      </c>
      <c r="J191" s="17">
        <f t="shared" ref="J191:N191" si="28">J187+J188+J189</f>
        <v>0</v>
      </c>
      <c r="K191" s="17">
        <f t="shared" si="28"/>
        <v>0</v>
      </c>
      <c r="L191" s="17">
        <f t="shared" si="28"/>
        <v>0</v>
      </c>
      <c r="M191" s="17">
        <f t="shared" si="28"/>
        <v>0</v>
      </c>
      <c r="N191" s="17">
        <f t="shared" si="28"/>
        <v>0</v>
      </c>
      <c r="O191" s="76"/>
      <c r="P191" s="76"/>
      <c r="Q191" s="76"/>
      <c r="R191" s="76"/>
      <c r="S191" s="76"/>
      <c r="T191" s="76"/>
      <c r="U191" s="76"/>
      <c r="V191" s="77">
        <f>I191+J191+K191+L191+M191+N191</f>
        <v>0</v>
      </c>
      <c r="W191" s="20">
        <f>D187*V191</f>
        <v>0</v>
      </c>
    </row>
    <row r="192" spans="1:23" s="176" customFormat="1" ht="72.75" thickBot="1" x14ac:dyDescent="0.3">
      <c r="A192" s="191"/>
      <c r="B192" s="21" t="s">
        <v>156</v>
      </c>
      <c r="C192" s="195"/>
      <c r="D192" s="218"/>
      <c r="E192" s="218"/>
      <c r="F192" s="81"/>
      <c r="G192" s="78"/>
      <c r="H192" s="219"/>
      <c r="I192" s="220"/>
      <c r="J192" s="220"/>
      <c r="K192" s="220"/>
      <c r="L192" s="220"/>
      <c r="M192" s="220"/>
      <c r="N192" s="220"/>
      <c r="O192" s="220"/>
      <c r="P192" s="220"/>
      <c r="Q192" s="220"/>
      <c r="R192" s="220"/>
      <c r="S192" s="220"/>
      <c r="T192" s="220"/>
      <c r="U192" s="221"/>
      <c r="V192" s="79"/>
      <c r="W192" s="80"/>
    </row>
    <row r="193" spans="1:23" ht="27" thickBot="1" x14ac:dyDescent="0.3">
      <c r="A193" s="119"/>
      <c r="B193" s="120"/>
      <c r="C193" s="120"/>
      <c r="D193" s="110"/>
      <c r="E193" s="111"/>
      <c r="F193" s="110"/>
      <c r="G193" s="110"/>
      <c r="H193" s="110"/>
      <c r="I193" s="110"/>
      <c r="J193" s="110"/>
      <c r="K193" s="110"/>
      <c r="L193" s="110"/>
      <c r="M193" s="110"/>
      <c r="N193" s="110"/>
      <c r="O193" s="110"/>
      <c r="P193" s="110"/>
      <c r="Q193" s="289" t="s">
        <v>21</v>
      </c>
      <c r="R193" s="290"/>
      <c r="S193" s="290"/>
      <c r="T193" s="290"/>
      <c r="U193" s="290"/>
      <c r="V193" s="121">
        <f>V18+V24+V30+V36+V42+V48+V54+V60+V67+V78+V84+V90+V96+V102+V108+V115+V121+V127+V133+V142+V149+V155+V165+V171+V178+V184+V191</f>
        <v>0</v>
      </c>
      <c r="W193" s="121">
        <f>W18+W24+W30+W36+W42+W48+W54+W60+W67+W78+W84+W90+W96+W102+W108+W115+W121+W127+W133+W142+W149+W155+W165+W171+W178+W184+W191</f>
        <v>0</v>
      </c>
    </row>
  </sheetData>
  <sheetProtection password="CC53" sheet="1" objects="1" scenarios="1"/>
  <protectedRanges>
    <protectedRange password="CC53" sqref="J3:V7" name="Диапазон1_1"/>
  </protectedRanges>
  <mergeCells count="347">
    <mergeCell ref="B80:B82"/>
    <mergeCell ref="C80:C85"/>
    <mergeCell ref="D80:D83"/>
    <mergeCell ref="D136:E136"/>
    <mergeCell ref="D157:E157"/>
    <mergeCell ref="H116:U116"/>
    <mergeCell ref="D127:E127"/>
    <mergeCell ref="D121:E121"/>
    <mergeCell ref="I80:M83"/>
    <mergeCell ref="I86:M89"/>
    <mergeCell ref="I92:M95"/>
    <mergeCell ref="I98:M101"/>
    <mergeCell ref="D123:D126"/>
    <mergeCell ref="E123:E126"/>
    <mergeCell ref="Q123:U126"/>
    <mergeCell ref="D115:E115"/>
    <mergeCell ref="E111:E114"/>
    <mergeCell ref="E117:E120"/>
    <mergeCell ref="E129:E132"/>
    <mergeCell ref="E151:E154"/>
    <mergeCell ref="D116:E116"/>
    <mergeCell ref="D122:E122"/>
    <mergeCell ref="D128:E128"/>
    <mergeCell ref="D134:E134"/>
    <mergeCell ref="D143:E143"/>
    <mergeCell ref="D150:E150"/>
    <mergeCell ref="A144:A150"/>
    <mergeCell ref="C144:C150"/>
    <mergeCell ref="H150:U150"/>
    <mergeCell ref="A151:A156"/>
    <mergeCell ref="B151:B154"/>
    <mergeCell ref="C151:C156"/>
    <mergeCell ref="D151:D154"/>
    <mergeCell ref="V151:V154"/>
    <mergeCell ref="W151:W154"/>
    <mergeCell ref="H156:U156"/>
    <mergeCell ref="D155:E155"/>
    <mergeCell ref="D149:E149"/>
    <mergeCell ref="D156:E156"/>
    <mergeCell ref="H151:L154"/>
    <mergeCell ref="A123:A128"/>
    <mergeCell ref="C123:C128"/>
    <mergeCell ref="V123:V125"/>
    <mergeCell ref="W123:W125"/>
    <mergeCell ref="H128:U128"/>
    <mergeCell ref="A137:A143"/>
    <mergeCell ref="B137:B140"/>
    <mergeCell ref="C137:C143"/>
    <mergeCell ref="H143:U143"/>
    <mergeCell ref="D142:E142"/>
    <mergeCell ref="D135:E135"/>
    <mergeCell ref="A129:A134"/>
    <mergeCell ref="B129:B132"/>
    <mergeCell ref="C129:C134"/>
    <mergeCell ref="D129:D132"/>
    <mergeCell ref="Q129:U132"/>
    <mergeCell ref="V129:V132"/>
    <mergeCell ref="W129:W132"/>
    <mergeCell ref="H134:U134"/>
    <mergeCell ref="D133:E133"/>
    <mergeCell ref="B123:B126"/>
    <mergeCell ref="V98:V101"/>
    <mergeCell ref="W98:W101"/>
    <mergeCell ref="B101:B102"/>
    <mergeCell ref="D102:E102"/>
    <mergeCell ref="D103:E103"/>
    <mergeCell ref="H103:U103"/>
    <mergeCell ref="B98:B100"/>
    <mergeCell ref="A117:A122"/>
    <mergeCell ref="B117:B120"/>
    <mergeCell ref="C117:C122"/>
    <mergeCell ref="D117:D120"/>
    <mergeCell ref="V117:V120"/>
    <mergeCell ref="Q117:U120"/>
    <mergeCell ref="W117:W120"/>
    <mergeCell ref="H122:U122"/>
    <mergeCell ref="A111:A116"/>
    <mergeCell ref="B111:B114"/>
    <mergeCell ref="C111:C116"/>
    <mergeCell ref="D111:D114"/>
    <mergeCell ref="Q111:U114"/>
    <mergeCell ref="V111:V114"/>
    <mergeCell ref="W111:W114"/>
    <mergeCell ref="A98:A103"/>
    <mergeCell ref="C98:C103"/>
    <mergeCell ref="A92:A97"/>
    <mergeCell ref="B92:B94"/>
    <mergeCell ref="C92:C97"/>
    <mergeCell ref="D92:D95"/>
    <mergeCell ref="E92:E95"/>
    <mergeCell ref="V92:V95"/>
    <mergeCell ref="W92:W95"/>
    <mergeCell ref="B95:B96"/>
    <mergeCell ref="D96:E96"/>
    <mergeCell ref="D97:E97"/>
    <mergeCell ref="H97:U97"/>
    <mergeCell ref="Q193:U193"/>
    <mergeCell ref="H109:U109"/>
    <mergeCell ref="A104:A109"/>
    <mergeCell ref="C104:C109"/>
    <mergeCell ref="D104:D107"/>
    <mergeCell ref="V104:V107"/>
    <mergeCell ref="W104:W107"/>
    <mergeCell ref="B107:B108"/>
    <mergeCell ref="I104:M107"/>
    <mergeCell ref="B104:B106"/>
    <mergeCell ref="E104:E107"/>
    <mergeCell ref="D108:E108"/>
    <mergeCell ref="D110:E110"/>
    <mergeCell ref="H137:L141"/>
    <mergeCell ref="V137:V141"/>
    <mergeCell ref="W137:W141"/>
    <mergeCell ref="D137:D141"/>
    <mergeCell ref="E137:E141"/>
    <mergeCell ref="V144:V148"/>
    <mergeCell ref="W144:W148"/>
    <mergeCell ref="H144:L148"/>
    <mergeCell ref="E144:E148"/>
    <mergeCell ref="D144:D148"/>
    <mergeCell ref="B144:B148"/>
    <mergeCell ref="A26:A31"/>
    <mergeCell ref="B26:B28"/>
    <mergeCell ref="C26:C31"/>
    <mergeCell ref="D26:D29"/>
    <mergeCell ref="Q26:U29"/>
    <mergeCell ref="V26:V29"/>
    <mergeCell ref="W26:W29"/>
    <mergeCell ref="A86:A91"/>
    <mergeCell ref="B86:B88"/>
    <mergeCell ref="C86:C91"/>
    <mergeCell ref="D86:D89"/>
    <mergeCell ref="V86:V89"/>
    <mergeCell ref="W86:W89"/>
    <mergeCell ref="B89:B90"/>
    <mergeCell ref="H91:U91"/>
    <mergeCell ref="A71:A79"/>
    <mergeCell ref="B71:B73"/>
    <mergeCell ref="C71:C79"/>
    <mergeCell ref="D71:D74"/>
    <mergeCell ref="V71:V74"/>
    <mergeCell ref="W71:W74"/>
    <mergeCell ref="B74:B78"/>
    <mergeCell ref="H79:U79"/>
    <mergeCell ref="A80:A85"/>
    <mergeCell ref="V80:V83"/>
    <mergeCell ref="W80:W83"/>
    <mergeCell ref="B83:B84"/>
    <mergeCell ref="H85:U85"/>
    <mergeCell ref="A44:A49"/>
    <mergeCell ref="B44:B46"/>
    <mergeCell ref="C44:C49"/>
    <mergeCell ref="D44:D47"/>
    <mergeCell ref="V44:V47"/>
    <mergeCell ref="W44:W47"/>
    <mergeCell ref="B47:B48"/>
    <mergeCell ref="B50:B52"/>
    <mergeCell ref="B62:B64"/>
    <mergeCell ref="B56:B58"/>
    <mergeCell ref="A62:A68"/>
    <mergeCell ref="C62:C68"/>
    <mergeCell ref="D62:D65"/>
    <mergeCell ref="V62:V65"/>
    <mergeCell ref="W62:W65"/>
    <mergeCell ref="B65:B67"/>
    <mergeCell ref="D54:E54"/>
    <mergeCell ref="D55:E55"/>
    <mergeCell ref="E56:E59"/>
    <mergeCell ref="D60:E60"/>
    <mergeCell ref="A20:A25"/>
    <mergeCell ref="B20:B22"/>
    <mergeCell ref="C20:C25"/>
    <mergeCell ref="D20:D23"/>
    <mergeCell ref="V20:V23"/>
    <mergeCell ref="W20:W23"/>
    <mergeCell ref="B23:B24"/>
    <mergeCell ref="A38:A43"/>
    <mergeCell ref="B38:B40"/>
    <mergeCell ref="C38:C43"/>
    <mergeCell ref="D38:D41"/>
    <mergeCell ref="V38:V41"/>
    <mergeCell ref="W38:W41"/>
    <mergeCell ref="B41:B42"/>
    <mergeCell ref="H43:U43"/>
    <mergeCell ref="B29:B30"/>
    <mergeCell ref="H31:U31"/>
    <mergeCell ref="A32:A37"/>
    <mergeCell ref="B32:B34"/>
    <mergeCell ref="C32:C37"/>
    <mergeCell ref="D32:D35"/>
    <mergeCell ref="V32:V35"/>
    <mergeCell ref="W32:W35"/>
    <mergeCell ref="H25:U25"/>
    <mergeCell ref="B12:W12"/>
    <mergeCell ref="H19:U19"/>
    <mergeCell ref="A13:A19"/>
    <mergeCell ref="B13:B15"/>
    <mergeCell ref="C13:C19"/>
    <mergeCell ref="D13:D17"/>
    <mergeCell ref="Q13:U17"/>
    <mergeCell ref="V13:V17"/>
    <mergeCell ref="W13:W17"/>
    <mergeCell ref="B17:B18"/>
    <mergeCell ref="E13:E17"/>
    <mergeCell ref="D18:E18"/>
    <mergeCell ref="D19:E19"/>
    <mergeCell ref="G6:I6"/>
    <mergeCell ref="J6:V6"/>
    <mergeCell ref="A8:W8"/>
    <mergeCell ref="A10:B11"/>
    <mergeCell ref="C10:C11"/>
    <mergeCell ref="F10:G11"/>
    <mergeCell ref="H10:U10"/>
    <mergeCell ref="V10:V11"/>
    <mergeCell ref="W10:W11"/>
    <mergeCell ref="D10:E11"/>
    <mergeCell ref="A4:C4"/>
    <mergeCell ref="D4:F4"/>
    <mergeCell ref="G4:I4"/>
    <mergeCell ref="J4:V4"/>
    <mergeCell ref="G5:I5"/>
    <mergeCell ref="J5:V5"/>
    <mergeCell ref="A1:C1"/>
    <mergeCell ref="D1:W1"/>
    <mergeCell ref="B2:P2"/>
    <mergeCell ref="A3:C3"/>
    <mergeCell ref="D3:F3"/>
    <mergeCell ref="G3:I3"/>
    <mergeCell ref="J3:V3"/>
    <mergeCell ref="B35:B36"/>
    <mergeCell ref="H37:U37"/>
    <mergeCell ref="B53:B54"/>
    <mergeCell ref="H55:U55"/>
    <mergeCell ref="A56:A61"/>
    <mergeCell ref="C56:C61"/>
    <mergeCell ref="D56:D59"/>
    <mergeCell ref="V56:V59"/>
    <mergeCell ref="W56:W59"/>
    <mergeCell ref="B59:B60"/>
    <mergeCell ref="H61:U61"/>
    <mergeCell ref="A50:A55"/>
    <mergeCell ref="C50:C55"/>
    <mergeCell ref="D50:D53"/>
    <mergeCell ref="Q50:U53"/>
    <mergeCell ref="V50:V53"/>
    <mergeCell ref="W50:W53"/>
    <mergeCell ref="E38:E41"/>
    <mergeCell ref="D42:E42"/>
    <mergeCell ref="D43:E43"/>
    <mergeCell ref="E44:E47"/>
    <mergeCell ref="D48:E48"/>
    <mergeCell ref="D49:E49"/>
    <mergeCell ref="E50:E53"/>
    <mergeCell ref="R20:U23"/>
    <mergeCell ref="Q38:U41"/>
    <mergeCell ref="Q44:U47"/>
    <mergeCell ref="Q56:U59"/>
    <mergeCell ref="H49:U49"/>
    <mergeCell ref="H68:U68"/>
    <mergeCell ref="Q62:U65"/>
    <mergeCell ref="Q71:U74"/>
    <mergeCell ref="Q32:U35"/>
    <mergeCell ref="E20:E23"/>
    <mergeCell ref="D24:E24"/>
    <mergeCell ref="D25:E25"/>
    <mergeCell ref="E26:E29"/>
    <mergeCell ref="D30:E30"/>
    <mergeCell ref="D31:E31"/>
    <mergeCell ref="E32:E35"/>
    <mergeCell ref="D36:E36"/>
    <mergeCell ref="D37:E37"/>
    <mergeCell ref="D61:E61"/>
    <mergeCell ref="E62:E65"/>
    <mergeCell ref="D67:E67"/>
    <mergeCell ref="D68:E68"/>
    <mergeCell ref="E71:E74"/>
    <mergeCell ref="D109:E109"/>
    <mergeCell ref="D78:E78"/>
    <mergeCell ref="D79:E79"/>
    <mergeCell ref="E80:E83"/>
    <mergeCell ref="D84:E84"/>
    <mergeCell ref="D85:E85"/>
    <mergeCell ref="E86:E89"/>
    <mergeCell ref="D90:E90"/>
    <mergeCell ref="D91:E91"/>
    <mergeCell ref="D98:D101"/>
    <mergeCell ref="E98:E101"/>
    <mergeCell ref="B158:W158"/>
    <mergeCell ref="A159:A166"/>
    <mergeCell ref="B159:B161"/>
    <mergeCell ref="C159:C166"/>
    <mergeCell ref="D159:D164"/>
    <mergeCell ref="E159:E164"/>
    <mergeCell ref="Q159:U164"/>
    <mergeCell ref="V159:V164"/>
    <mergeCell ref="W159:W164"/>
    <mergeCell ref="B164:B165"/>
    <mergeCell ref="D165:E165"/>
    <mergeCell ref="D166:E166"/>
    <mergeCell ref="H166:U166"/>
    <mergeCell ref="A167:A172"/>
    <mergeCell ref="B167:B169"/>
    <mergeCell ref="C167:C172"/>
    <mergeCell ref="D167:D170"/>
    <mergeCell ref="E167:E170"/>
    <mergeCell ref="Q167:U170"/>
    <mergeCell ref="V167:V170"/>
    <mergeCell ref="W167:W170"/>
    <mergeCell ref="B170:B171"/>
    <mergeCell ref="D171:E171"/>
    <mergeCell ref="D172:E172"/>
    <mergeCell ref="H172:U172"/>
    <mergeCell ref="A173:A179"/>
    <mergeCell ref="B173:B175"/>
    <mergeCell ref="C173:C179"/>
    <mergeCell ref="D173:D177"/>
    <mergeCell ref="E173:E177"/>
    <mergeCell ref="I173:M176"/>
    <mergeCell ref="V173:V177"/>
    <mergeCell ref="W173:W177"/>
    <mergeCell ref="B177:B178"/>
    <mergeCell ref="D178:E178"/>
    <mergeCell ref="D179:E179"/>
    <mergeCell ref="H179:U179"/>
    <mergeCell ref="A180:A185"/>
    <mergeCell ref="B180:B182"/>
    <mergeCell ref="C180:C185"/>
    <mergeCell ref="D180:D183"/>
    <mergeCell ref="E180:E183"/>
    <mergeCell ref="I180:M183"/>
    <mergeCell ref="V180:V183"/>
    <mergeCell ref="W180:W183"/>
    <mergeCell ref="B183:B184"/>
    <mergeCell ref="D184:E184"/>
    <mergeCell ref="D185:E185"/>
    <mergeCell ref="H185:U185"/>
    <mergeCell ref="D186:E186"/>
    <mergeCell ref="A187:A192"/>
    <mergeCell ref="B187:B190"/>
    <mergeCell ref="C187:C192"/>
    <mergeCell ref="D187:D190"/>
    <mergeCell ref="E187:E190"/>
    <mergeCell ref="Q187:U190"/>
    <mergeCell ref="V187:V190"/>
    <mergeCell ref="W187:W190"/>
    <mergeCell ref="D191:E191"/>
    <mergeCell ref="D192:E192"/>
    <mergeCell ref="H192:U192"/>
  </mergeCells>
  <hyperlinks>
    <hyperlink ref="C6" r:id="rId1"/>
  </hyperlinks>
  <printOptions gridLines="1"/>
  <pageMargins left="0.23622047244094491" right="0.23622047244094491" top="0.39370078740157483" bottom="0.39370078740157483" header="0.31496062992125984" footer="0.31496062992125984"/>
  <pageSetup paperSize="9" scale="51" fitToHeight="7" orientation="portrait" r:id="rId2"/>
  <rowBreaks count="1" manualBreakCount="1">
    <brk id="69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Зима 2017-18</vt:lpstr>
      <vt:lpstr>'Зима 2017-18'!Область_печати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Marika</dc:creator>
  <cp:lastModifiedBy>admin</cp:lastModifiedBy>
  <cp:lastPrinted>2017-02-19T07:48:26Z</cp:lastPrinted>
  <dcterms:created xsi:type="dcterms:W3CDTF">2016-01-11T20:22:44Z</dcterms:created>
  <dcterms:modified xsi:type="dcterms:W3CDTF">2017-09-19T07:35:33Z</dcterms:modified>
</cp:coreProperties>
</file>