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209"/>
  <workbookPr/>
  <mc:AlternateContent xmlns:mc="http://schemas.openxmlformats.org/markup-compatibility/2006">
    <mc:Choice Requires="x15">
      <x15ac:absPath xmlns:x15ac="http://schemas.microsoft.com/office/spreadsheetml/2010/11/ac" url="/Users/dariakoroleva/Yandex.Disk.localized/_Biolada/!Дистрибьюторство/Morebio.ru/"/>
    </mc:Choice>
  </mc:AlternateContent>
  <bookViews>
    <workbookView xWindow="7500" yWindow="460" windowWidth="23220" windowHeight="19020" tabRatio="500" activeTab="1"/>
  </bookViews>
  <sheets>
    <sheet name="Общий" sheetId="5" r:id="rId1"/>
    <sheet name="Дом Природы" sheetId="6" r:id="rId2"/>
    <sheet name="Чай, сладости" sheetId="2" r:id="rId3"/>
    <sheet name="Галька и Галыш" sheetId="4" r:id="rId4"/>
  </sheets>
  <calcPr calcId="150001" iterateDelta="1E-4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9" i="6" l="1"/>
  <c r="I69" i="6"/>
  <c r="H167" i="6"/>
  <c r="I167" i="6"/>
  <c r="I361" i="6"/>
  <c r="H361" i="6"/>
  <c r="I360" i="6"/>
  <c r="H360" i="6"/>
  <c r="I359" i="6"/>
  <c r="H359" i="6"/>
  <c r="I358" i="6"/>
  <c r="H358" i="6"/>
  <c r="I357" i="6"/>
  <c r="H357" i="6"/>
  <c r="I356" i="6"/>
  <c r="H356" i="6"/>
  <c r="I355" i="6"/>
  <c r="H355" i="6"/>
  <c r="I320" i="6"/>
  <c r="H320" i="6"/>
  <c r="I319" i="6"/>
  <c r="H319" i="6"/>
  <c r="I318" i="6"/>
  <c r="H318" i="6"/>
  <c r="I317" i="6"/>
  <c r="H317" i="6"/>
  <c r="I316" i="6"/>
  <c r="H316" i="6"/>
  <c r="I313" i="6"/>
  <c r="H313" i="6"/>
  <c r="I312" i="6"/>
  <c r="H312" i="6"/>
  <c r="I311" i="6"/>
  <c r="H311" i="6"/>
  <c r="I310" i="6"/>
  <c r="H310" i="6"/>
  <c r="I309" i="6"/>
  <c r="H309" i="6"/>
  <c r="I278" i="6"/>
  <c r="H278" i="6"/>
  <c r="I277" i="6"/>
  <c r="H277" i="6"/>
  <c r="I276" i="6"/>
  <c r="H276" i="6"/>
  <c r="I275" i="6"/>
  <c r="H275" i="6"/>
  <c r="I274" i="6"/>
  <c r="H274" i="6"/>
  <c r="I273" i="6"/>
  <c r="H273" i="6"/>
  <c r="I272" i="6"/>
  <c r="H272" i="6"/>
  <c r="I271" i="6"/>
  <c r="H271" i="6"/>
  <c r="I266" i="6"/>
  <c r="H266" i="6"/>
  <c r="I265" i="6"/>
  <c r="H265" i="6"/>
  <c r="I264" i="6"/>
  <c r="H264" i="6"/>
  <c r="I263" i="6"/>
  <c r="H263" i="6"/>
  <c r="I262" i="6"/>
  <c r="H262" i="6"/>
  <c r="I267" i="6"/>
  <c r="H267" i="6"/>
  <c r="I261" i="6"/>
  <c r="H261" i="6"/>
  <c r="I260" i="6"/>
  <c r="H260" i="6"/>
  <c r="I259" i="6"/>
  <c r="H259" i="6"/>
  <c r="I258" i="6"/>
  <c r="H258" i="6"/>
  <c r="I257" i="6"/>
  <c r="H257" i="6"/>
  <c r="I268" i="6"/>
  <c r="H268" i="6"/>
  <c r="I256" i="6"/>
  <c r="H256" i="6"/>
  <c r="I255" i="6"/>
  <c r="H255" i="6"/>
  <c r="I254" i="6"/>
  <c r="H254" i="6"/>
  <c r="I253" i="6"/>
  <c r="H253" i="6"/>
  <c r="I189" i="6"/>
  <c r="H189" i="6"/>
  <c r="I188" i="6"/>
  <c r="H188" i="6"/>
  <c r="I40" i="2"/>
  <c r="G40" i="2"/>
  <c r="E40" i="2"/>
  <c r="I39" i="2"/>
  <c r="G39" i="2"/>
  <c r="E39" i="2"/>
  <c r="I38" i="2"/>
  <c r="G38" i="2"/>
  <c r="E38" i="2"/>
  <c r="I37" i="2"/>
  <c r="G37" i="2"/>
  <c r="E37" i="2"/>
  <c r="I36" i="2"/>
  <c r="G36" i="2"/>
  <c r="E36" i="2"/>
  <c r="I35" i="2"/>
  <c r="G35" i="2"/>
  <c r="E35" i="2"/>
  <c r="F18" i="2"/>
  <c r="I61" i="2"/>
  <c r="G61" i="2"/>
  <c r="E61" i="2"/>
  <c r="I58" i="2"/>
  <c r="G58" i="2"/>
  <c r="E58" i="2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8" i="6"/>
  <c r="I39" i="6"/>
  <c r="I40" i="6"/>
  <c r="I41" i="6"/>
  <c r="I42" i="6"/>
  <c r="I43" i="6"/>
  <c r="I44" i="6"/>
  <c r="I45" i="6"/>
  <c r="I48" i="6"/>
  <c r="I49" i="6"/>
  <c r="I50" i="6"/>
  <c r="I51" i="6"/>
  <c r="I52" i="6"/>
  <c r="I53" i="6"/>
  <c r="I54" i="6"/>
  <c r="I55" i="6"/>
  <c r="I56" i="6"/>
  <c r="I57" i="6"/>
  <c r="I68" i="6"/>
  <c r="I64" i="6"/>
  <c r="I61" i="6"/>
  <c r="I66" i="6"/>
  <c r="I65" i="6"/>
  <c r="I62" i="6"/>
  <c r="I60" i="6"/>
  <c r="I63" i="6"/>
  <c r="I67" i="6"/>
  <c r="I77" i="6"/>
  <c r="I75" i="6"/>
  <c r="I74" i="6"/>
  <c r="I72" i="6"/>
  <c r="I76" i="6"/>
  <c r="I73" i="6"/>
  <c r="I88" i="6"/>
  <c r="I82" i="6"/>
  <c r="I84" i="6"/>
  <c r="I83" i="6"/>
  <c r="I89" i="6"/>
  <c r="I87" i="6"/>
  <c r="I81" i="6"/>
  <c r="I80" i="6"/>
  <c r="I85" i="6"/>
  <c r="I86" i="6"/>
  <c r="I98" i="6"/>
  <c r="I94" i="6"/>
  <c r="I97" i="6"/>
  <c r="I95" i="6"/>
  <c r="I96" i="6"/>
  <c r="I104" i="6"/>
  <c r="I103" i="6"/>
  <c r="I102" i="6"/>
  <c r="I101" i="6"/>
  <c r="I109" i="6"/>
  <c r="I107" i="6"/>
  <c r="I108" i="6"/>
  <c r="I111" i="6"/>
  <c r="I113" i="6"/>
  <c r="I110" i="6"/>
  <c r="I112" i="6"/>
  <c r="I114" i="6"/>
  <c r="I117" i="6"/>
  <c r="I118" i="6"/>
  <c r="I119" i="6"/>
  <c r="I120" i="6"/>
  <c r="I121" i="6"/>
  <c r="I122" i="6"/>
  <c r="I123" i="6"/>
  <c r="I124" i="6"/>
  <c r="I125" i="6"/>
  <c r="I126" i="6"/>
  <c r="I129" i="6"/>
  <c r="I133" i="6"/>
  <c r="I130" i="6"/>
  <c r="I131" i="6"/>
  <c r="I132" i="6"/>
  <c r="I134" i="6"/>
  <c r="I137" i="6"/>
  <c r="I140" i="6"/>
  <c r="I139" i="6"/>
  <c r="I141" i="6"/>
  <c r="I142" i="6"/>
  <c r="I138" i="6"/>
  <c r="I152" i="6"/>
  <c r="I145" i="6"/>
  <c r="I149" i="6"/>
  <c r="I150" i="6"/>
  <c r="I146" i="6"/>
  <c r="I147" i="6"/>
  <c r="I148" i="6"/>
  <c r="I151" i="6"/>
  <c r="I155" i="6"/>
  <c r="I159" i="6"/>
  <c r="I156" i="6"/>
  <c r="I157" i="6"/>
  <c r="I158" i="6"/>
  <c r="I169" i="6"/>
  <c r="I165" i="6"/>
  <c r="I166" i="6"/>
  <c r="I164" i="6"/>
  <c r="I168" i="6"/>
  <c r="I174" i="6"/>
  <c r="I176" i="6"/>
  <c r="I172" i="6"/>
  <c r="I177" i="6"/>
  <c r="I173" i="6"/>
  <c r="I175" i="6"/>
  <c r="I180" i="6"/>
  <c r="I181" i="6"/>
  <c r="I182" i="6"/>
  <c r="I183" i="6"/>
  <c r="I184" i="6"/>
  <c r="I185" i="6"/>
  <c r="I194" i="6"/>
  <c r="I196" i="6"/>
  <c r="I198" i="6"/>
  <c r="I199" i="6"/>
  <c r="I197" i="6"/>
  <c r="I195" i="6"/>
  <c r="I203" i="6"/>
  <c r="I202" i="6"/>
  <c r="I204" i="6"/>
  <c r="I208" i="6"/>
  <c r="I207" i="6"/>
  <c r="I209" i="6"/>
  <c r="I213" i="6"/>
  <c r="I212" i="6"/>
  <c r="I214" i="6"/>
  <c r="I224" i="6"/>
  <c r="I223" i="6"/>
  <c r="I222" i="6"/>
  <c r="I226" i="6"/>
  <c r="I225" i="6"/>
  <c r="I227" i="6"/>
  <c r="I219" i="6"/>
  <c r="I230" i="6"/>
  <c r="I231" i="6"/>
  <c r="I232" i="6"/>
  <c r="I233" i="6"/>
  <c r="I234" i="6"/>
  <c r="I235" i="6"/>
  <c r="I236" i="6"/>
  <c r="I237" i="6"/>
  <c r="I238" i="6"/>
  <c r="I241" i="6"/>
  <c r="I242" i="6"/>
  <c r="I243" i="6"/>
  <c r="I244" i="6"/>
  <c r="I245" i="6"/>
  <c r="I246" i="6"/>
  <c r="I247" i="6"/>
  <c r="I248" i="6"/>
  <c r="I249" i="6"/>
  <c r="I281" i="6"/>
  <c r="I282" i="6"/>
  <c r="I283" i="6"/>
  <c r="I284" i="6"/>
  <c r="I285" i="6"/>
  <c r="I288" i="6"/>
  <c r="I289" i="6"/>
  <c r="I290" i="6"/>
  <c r="I292" i="6"/>
  <c r="I293" i="6"/>
  <c r="I291" i="6"/>
  <c r="I296" i="6"/>
  <c r="I295" i="6"/>
  <c r="I294" i="6"/>
  <c r="I299" i="6"/>
  <c r="I300" i="6"/>
  <c r="I301" i="6"/>
  <c r="I302" i="6"/>
  <c r="I303" i="6"/>
  <c r="I304" i="6"/>
  <c r="I323" i="6"/>
  <c r="I324" i="6"/>
  <c r="I327" i="6"/>
  <c r="I328" i="6"/>
  <c r="I329" i="6"/>
  <c r="I330" i="6"/>
  <c r="I331" i="6"/>
  <c r="I332" i="6"/>
  <c r="I333" i="6"/>
  <c r="I334" i="6"/>
  <c r="I335" i="6"/>
  <c r="I336" i="6"/>
  <c r="I339" i="6"/>
  <c r="I340" i="6"/>
  <c r="I341" i="6"/>
  <c r="I342" i="6"/>
  <c r="I343" i="6"/>
  <c r="I344" i="6"/>
  <c r="I349" i="6"/>
  <c r="I350" i="6"/>
  <c r="I351" i="6"/>
  <c r="I352" i="6"/>
  <c r="I364" i="6"/>
  <c r="I365" i="6"/>
  <c r="I366" i="6"/>
  <c r="I367" i="6"/>
  <c r="I368" i="6"/>
  <c r="I369" i="6"/>
  <c r="I370" i="6"/>
  <c r="I371" i="6"/>
  <c r="I372" i="6"/>
  <c r="I373" i="6"/>
  <c r="I374" i="6"/>
  <c r="I375" i="6"/>
  <c r="I376" i="6"/>
  <c r="I377" i="6"/>
  <c r="I378" i="6"/>
  <c r="I379" i="6"/>
  <c r="I380" i="6"/>
  <c r="I381" i="6"/>
  <c r="I382" i="6"/>
  <c r="I383" i="6"/>
  <c r="I4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8" i="6"/>
  <c r="H39" i="6"/>
  <c r="H40" i="6"/>
  <c r="H41" i="6"/>
  <c r="H42" i="6"/>
  <c r="H43" i="6"/>
  <c r="H44" i="6"/>
  <c r="H45" i="6"/>
  <c r="H48" i="6"/>
  <c r="H49" i="6"/>
  <c r="H50" i="6"/>
  <c r="H51" i="6"/>
  <c r="H52" i="6"/>
  <c r="H53" i="6"/>
  <c r="H54" i="6"/>
  <c r="H55" i="6"/>
  <c r="H56" i="6"/>
  <c r="H57" i="6"/>
  <c r="H68" i="6"/>
  <c r="H64" i="6"/>
  <c r="H61" i="6"/>
  <c r="H66" i="6"/>
  <c r="H65" i="6"/>
  <c r="H62" i="6"/>
  <c r="H60" i="6"/>
  <c r="H63" i="6"/>
  <c r="H67" i="6"/>
  <c r="H77" i="6"/>
  <c r="H75" i="6"/>
  <c r="H74" i="6"/>
  <c r="H72" i="6"/>
  <c r="H76" i="6"/>
  <c r="H73" i="6"/>
  <c r="H88" i="6"/>
  <c r="H82" i="6"/>
  <c r="H84" i="6"/>
  <c r="H83" i="6"/>
  <c r="H89" i="6"/>
  <c r="H87" i="6"/>
  <c r="H81" i="6"/>
  <c r="H80" i="6"/>
  <c r="H85" i="6"/>
  <c r="H86" i="6"/>
  <c r="H98" i="6"/>
  <c r="H94" i="6"/>
  <c r="H97" i="6"/>
  <c r="H95" i="6"/>
  <c r="H96" i="6"/>
  <c r="H104" i="6"/>
  <c r="H103" i="6"/>
  <c r="H102" i="6"/>
  <c r="H101" i="6"/>
  <c r="H109" i="6"/>
  <c r="H107" i="6"/>
  <c r="H108" i="6"/>
  <c r="H111" i="6"/>
  <c r="H113" i="6"/>
  <c r="H110" i="6"/>
  <c r="H112" i="6"/>
  <c r="H114" i="6"/>
  <c r="H117" i="6"/>
  <c r="H118" i="6"/>
  <c r="H119" i="6"/>
  <c r="H120" i="6"/>
  <c r="H121" i="6"/>
  <c r="H122" i="6"/>
  <c r="H123" i="6"/>
  <c r="H124" i="6"/>
  <c r="H125" i="6"/>
  <c r="H126" i="6"/>
  <c r="H129" i="6"/>
  <c r="H133" i="6"/>
  <c r="H130" i="6"/>
  <c r="H131" i="6"/>
  <c r="H132" i="6"/>
  <c r="H134" i="6"/>
  <c r="H137" i="6"/>
  <c r="H140" i="6"/>
  <c r="H139" i="6"/>
  <c r="H141" i="6"/>
  <c r="H142" i="6"/>
  <c r="H138" i="6"/>
  <c r="H152" i="6"/>
  <c r="H145" i="6"/>
  <c r="H149" i="6"/>
  <c r="H150" i="6"/>
  <c r="H146" i="6"/>
  <c r="H147" i="6"/>
  <c r="H148" i="6"/>
  <c r="H151" i="6"/>
  <c r="H155" i="6"/>
  <c r="H159" i="6"/>
  <c r="H156" i="6"/>
  <c r="H157" i="6"/>
  <c r="H158" i="6"/>
  <c r="H169" i="6"/>
  <c r="H165" i="6"/>
  <c r="H166" i="6"/>
  <c r="H164" i="6"/>
  <c r="H168" i="6"/>
  <c r="H174" i="6"/>
  <c r="H176" i="6"/>
  <c r="H172" i="6"/>
  <c r="H177" i="6"/>
  <c r="H173" i="6"/>
  <c r="H175" i="6"/>
  <c r="H180" i="6"/>
  <c r="H181" i="6"/>
  <c r="H182" i="6"/>
  <c r="H183" i="6"/>
  <c r="H184" i="6"/>
  <c r="H185" i="6"/>
  <c r="H194" i="6"/>
  <c r="H196" i="6"/>
  <c r="H198" i="6"/>
  <c r="H199" i="6"/>
  <c r="H197" i="6"/>
  <c r="H195" i="6"/>
  <c r="H203" i="6"/>
  <c r="H202" i="6"/>
  <c r="H204" i="6"/>
  <c r="H208" i="6"/>
  <c r="H207" i="6"/>
  <c r="H209" i="6"/>
  <c r="H213" i="6"/>
  <c r="H212" i="6"/>
  <c r="H214" i="6"/>
  <c r="H224" i="6"/>
  <c r="H223" i="6"/>
  <c r="H222" i="6"/>
  <c r="H226" i="6"/>
  <c r="H225" i="6"/>
  <c r="H227" i="6"/>
  <c r="H219" i="6"/>
  <c r="H230" i="6"/>
  <c r="H231" i="6"/>
  <c r="H232" i="6"/>
  <c r="H233" i="6"/>
  <c r="H234" i="6"/>
  <c r="H235" i="6"/>
  <c r="H236" i="6"/>
  <c r="H237" i="6"/>
  <c r="H238" i="6"/>
  <c r="H241" i="6"/>
  <c r="H242" i="6"/>
  <c r="H243" i="6"/>
  <c r="H244" i="6"/>
  <c r="H245" i="6"/>
  <c r="H246" i="6"/>
  <c r="H247" i="6"/>
  <c r="H248" i="6"/>
  <c r="H249" i="6"/>
  <c r="H281" i="6"/>
  <c r="H282" i="6"/>
  <c r="H283" i="6"/>
  <c r="H284" i="6"/>
  <c r="H285" i="6"/>
  <c r="H288" i="6"/>
  <c r="H289" i="6"/>
  <c r="H290" i="6"/>
  <c r="H292" i="6"/>
  <c r="H293" i="6"/>
  <c r="H291" i="6"/>
  <c r="H296" i="6"/>
  <c r="H295" i="6"/>
  <c r="H294" i="6"/>
  <c r="H299" i="6"/>
  <c r="H300" i="6"/>
  <c r="H301" i="6"/>
  <c r="H302" i="6"/>
  <c r="H303" i="6"/>
  <c r="H304" i="6"/>
  <c r="H323" i="6"/>
  <c r="H324" i="6"/>
  <c r="H327" i="6"/>
  <c r="H328" i="6"/>
  <c r="H329" i="6"/>
  <c r="H330" i="6"/>
  <c r="H331" i="6"/>
  <c r="H332" i="6"/>
  <c r="H333" i="6"/>
  <c r="H334" i="6"/>
  <c r="H335" i="6"/>
  <c r="H336" i="6"/>
  <c r="H339" i="6"/>
  <c r="H340" i="6"/>
  <c r="H341" i="6"/>
  <c r="H342" i="6"/>
  <c r="H343" i="6"/>
  <c r="H344" i="6"/>
  <c r="H349" i="6"/>
  <c r="H350" i="6"/>
  <c r="H351" i="6"/>
  <c r="H352" i="6"/>
  <c r="H364" i="6"/>
  <c r="H365" i="6"/>
  <c r="H366" i="6"/>
  <c r="H367" i="6"/>
  <c r="H368" i="6"/>
  <c r="H369" i="6"/>
  <c r="H370" i="6"/>
  <c r="H371" i="6"/>
  <c r="H372" i="6"/>
  <c r="H373" i="6"/>
  <c r="H374" i="6"/>
  <c r="H375" i="6"/>
  <c r="H376" i="6"/>
  <c r="H377" i="6"/>
  <c r="H378" i="6"/>
  <c r="H379" i="6"/>
  <c r="H380" i="6"/>
  <c r="H381" i="6"/>
  <c r="H382" i="6"/>
  <c r="H383" i="6"/>
  <c r="H4" i="6"/>
  <c r="C4" i="6"/>
  <c r="D4" i="5"/>
  <c r="C3" i="6"/>
  <c r="C4" i="5"/>
  <c r="C2" i="6"/>
  <c r="B4" i="5"/>
  <c r="G59" i="2"/>
  <c r="I59" i="2"/>
  <c r="G60" i="2"/>
  <c r="I60" i="2"/>
  <c r="E59" i="2"/>
  <c r="E60" i="2"/>
  <c r="I30" i="2"/>
  <c r="G30" i="2"/>
  <c r="E30" i="2"/>
  <c r="I50" i="2"/>
  <c r="I51" i="2"/>
  <c r="I52" i="2"/>
  <c r="I53" i="2"/>
  <c r="G50" i="2"/>
  <c r="G51" i="2"/>
  <c r="G52" i="2"/>
  <c r="G53" i="2"/>
  <c r="E50" i="2"/>
  <c r="E51" i="2"/>
  <c r="E52" i="2"/>
  <c r="E53" i="2"/>
  <c r="I49" i="2"/>
  <c r="G49" i="2"/>
  <c r="E49" i="2"/>
  <c r="I62" i="2"/>
  <c r="G62" i="2"/>
  <c r="E62" i="2"/>
  <c r="I57" i="2"/>
  <c r="G57" i="2"/>
  <c r="E57" i="2"/>
  <c r="I56" i="2"/>
  <c r="G56" i="2"/>
  <c r="E56" i="2"/>
  <c r="C2" i="4"/>
  <c r="K9" i="4"/>
  <c r="C4" i="4"/>
  <c r="C3" i="4"/>
  <c r="I75" i="2"/>
  <c r="I76" i="2"/>
  <c r="I77" i="2"/>
  <c r="I78" i="2"/>
  <c r="I80" i="2"/>
  <c r="I81" i="2"/>
  <c r="I82" i="2"/>
  <c r="I83" i="2"/>
  <c r="I84" i="2"/>
  <c r="H86" i="2"/>
  <c r="I86" i="2"/>
  <c r="H87" i="2"/>
  <c r="I87" i="2"/>
  <c r="H88" i="2"/>
  <c r="I88" i="2"/>
  <c r="I18" i="2"/>
  <c r="I19" i="2"/>
  <c r="I20" i="2"/>
  <c r="I21" i="2"/>
  <c r="I22" i="2"/>
  <c r="I23" i="2"/>
  <c r="I24" i="2"/>
  <c r="I8" i="2"/>
  <c r="I9" i="2"/>
  <c r="I10" i="2"/>
  <c r="I11" i="2"/>
  <c r="I12" i="2"/>
  <c r="I13" i="2"/>
  <c r="I14" i="2"/>
  <c r="I15" i="2"/>
  <c r="I27" i="2"/>
  <c r="I28" i="2"/>
  <c r="I29" i="2"/>
  <c r="I31" i="2"/>
  <c r="I32" i="2"/>
  <c r="I43" i="2"/>
  <c r="I44" i="2"/>
  <c r="I45" i="2"/>
  <c r="I46" i="2"/>
  <c r="I65" i="2"/>
  <c r="I66" i="2"/>
  <c r="I67" i="2"/>
  <c r="I68" i="2"/>
  <c r="I69" i="2"/>
  <c r="I70" i="2"/>
  <c r="I71" i="2"/>
  <c r="I72" i="2"/>
  <c r="I90" i="2"/>
  <c r="B4" i="2"/>
  <c r="D5" i="5"/>
  <c r="G75" i="2"/>
  <c r="G76" i="2"/>
  <c r="G77" i="2"/>
  <c r="G78" i="2"/>
  <c r="G80" i="2"/>
  <c r="G81" i="2"/>
  <c r="G82" i="2"/>
  <c r="G83" i="2"/>
  <c r="G84" i="2"/>
  <c r="F86" i="2"/>
  <c r="G86" i="2"/>
  <c r="F87" i="2"/>
  <c r="G87" i="2"/>
  <c r="F88" i="2"/>
  <c r="G88" i="2"/>
  <c r="G18" i="2"/>
  <c r="F19" i="2"/>
  <c r="G19" i="2"/>
  <c r="F20" i="2"/>
  <c r="G20" i="2"/>
  <c r="F21" i="2"/>
  <c r="G21" i="2"/>
  <c r="F22" i="2"/>
  <c r="G22" i="2"/>
  <c r="F23" i="2"/>
  <c r="G23" i="2"/>
  <c r="F24" i="2"/>
  <c r="G24" i="2"/>
  <c r="G8" i="2"/>
  <c r="G9" i="2"/>
  <c r="G10" i="2"/>
  <c r="G11" i="2"/>
  <c r="G12" i="2"/>
  <c r="G13" i="2"/>
  <c r="G14" i="2"/>
  <c r="G15" i="2"/>
  <c r="G27" i="2"/>
  <c r="G28" i="2"/>
  <c r="G29" i="2"/>
  <c r="G31" i="2"/>
  <c r="G32" i="2"/>
  <c r="G43" i="2"/>
  <c r="G44" i="2"/>
  <c r="G45" i="2"/>
  <c r="G46" i="2"/>
  <c r="G65" i="2"/>
  <c r="G66" i="2"/>
  <c r="G67" i="2"/>
  <c r="G68" i="2"/>
  <c r="G69" i="2"/>
  <c r="G70" i="2"/>
  <c r="G71" i="2"/>
  <c r="G72" i="2"/>
  <c r="G90" i="2"/>
  <c r="B3" i="2"/>
  <c r="C5" i="5"/>
  <c r="E75" i="2"/>
  <c r="E76" i="2"/>
  <c r="E77" i="2"/>
  <c r="E78" i="2"/>
  <c r="E80" i="2"/>
  <c r="E81" i="2"/>
  <c r="E82" i="2"/>
  <c r="E83" i="2"/>
  <c r="E84" i="2"/>
  <c r="E86" i="2"/>
  <c r="E87" i="2"/>
  <c r="E88" i="2"/>
  <c r="E18" i="2"/>
  <c r="E19" i="2"/>
  <c r="E20" i="2"/>
  <c r="E21" i="2"/>
  <c r="E22" i="2"/>
  <c r="E23" i="2"/>
  <c r="E24" i="2"/>
  <c r="E8" i="2"/>
  <c r="E9" i="2"/>
  <c r="E10" i="2"/>
  <c r="E11" i="2"/>
  <c r="E12" i="2"/>
  <c r="E13" i="2"/>
  <c r="E14" i="2"/>
  <c r="E15" i="2"/>
  <c r="E27" i="2"/>
  <c r="E28" i="2"/>
  <c r="E29" i="2"/>
  <c r="E31" i="2"/>
  <c r="E32" i="2"/>
  <c r="E43" i="2"/>
  <c r="E44" i="2"/>
  <c r="E45" i="2"/>
  <c r="E46" i="2"/>
  <c r="E65" i="2"/>
  <c r="E66" i="2"/>
  <c r="E67" i="2"/>
  <c r="E68" i="2"/>
  <c r="E69" i="2"/>
  <c r="E70" i="2"/>
  <c r="E71" i="2"/>
  <c r="E72" i="2"/>
  <c r="E90" i="2"/>
  <c r="B2" i="2"/>
  <c r="B5" i="5"/>
  <c r="D6" i="5"/>
  <c r="D7" i="5"/>
  <c r="C6" i="5"/>
  <c r="C7" i="5"/>
  <c r="B6" i="5"/>
  <c r="B7" i="5"/>
  <c r="H9" i="4"/>
  <c r="I14" i="4"/>
  <c r="H14" i="4"/>
  <c r="I13" i="4"/>
  <c r="H13" i="4"/>
  <c r="I12" i="4"/>
  <c r="H12" i="4"/>
  <c r="I9" i="4"/>
  <c r="D90" i="2"/>
</calcChain>
</file>

<file path=xl/sharedStrings.xml><?xml version="1.0" encoding="utf-8"?>
<sst xmlns="http://schemas.openxmlformats.org/spreadsheetml/2006/main" count="656" uniqueCount="450">
  <si>
    <t>Наименование</t>
  </si>
  <si>
    <t>АБРИКОС</t>
  </si>
  <si>
    <t>АЛОЭ С ЛЮФФОЙ</t>
  </si>
  <si>
    <t>ВИННОЕ</t>
  </si>
  <si>
    <t>ГИПОАЛЛЕРГЕННОЕ</t>
  </si>
  <si>
    <t>ГРЕЙПФРУТ</t>
  </si>
  <si>
    <t>ДЕГТЯРНОЕ</t>
  </si>
  <si>
    <t>ЕЖЕВИКА</t>
  </si>
  <si>
    <t>ЗЕЛЕНЫЙ ЧАЙ</t>
  </si>
  <si>
    <t>КАЛЕНДУЛА</t>
  </si>
  <si>
    <t>КОРИЦА И ЛИМОН</t>
  </si>
  <si>
    <t>ЛАВАНДА</t>
  </si>
  <si>
    <t>МЕЛИССА</t>
  </si>
  <si>
    <t>МИНДАЛЬНОЕ</t>
  </si>
  <si>
    <t>МОЖЖЕВЕЛЬНИК</t>
  </si>
  <si>
    <t>С МОРСКОЙ СОЛЬЮ И ВОДОРОСЛЬЮ</t>
  </si>
  <si>
    <t>ОВСЯНЫЕ ХЛОПЬЯ И ВАНИЛЬ</t>
  </si>
  <si>
    <t>ПОЛЫНЬ ТАВРИЧЕСКАЯ</t>
  </si>
  <si>
    <t>РОЗА</t>
  </si>
  <si>
    <t>РОЗМАРИН</t>
  </si>
  <si>
    <t>РОМАШКА И БЕССМЕРТНИК</t>
  </si>
  <si>
    <t>САКСКАЯ ГРЯЗЬ</t>
  </si>
  <si>
    <t>СЕРНО-ДЕГТЯРНОЕ</t>
  </si>
  <si>
    <t>ТРАВЯНОЙ СБОР</t>
  </si>
  <si>
    <t>ЦИТРУСОВОЕ</t>
  </si>
  <si>
    <t>ЧАБРЕЦ</t>
  </si>
  <si>
    <t>ЧЕРЕДА</t>
  </si>
  <si>
    <t>Фирменный крафт-пакет "Дом Природы" (21х28 см с ручками)</t>
  </si>
  <si>
    <t>Подставка для бальзамов из пластика (на 18 шт.)</t>
  </si>
  <si>
    <t>Подставка для бальзамов из пластика (на 9 шт.)</t>
  </si>
  <si>
    <t>Буклет "Крымские натуральные масла"</t>
  </si>
  <si>
    <t>Буклет "Натуральные восковые кремы для рук и тела"</t>
  </si>
  <si>
    <t>Буклет "Скраб кокосовый для тела"</t>
  </si>
  <si>
    <t>Буклет "Скраб кокосовый для лица"</t>
  </si>
  <si>
    <t>Буклет "Масло кокосовое для лица, тела и волос"</t>
  </si>
  <si>
    <t>Буклет "Скрабы на основе английской соли"</t>
  </si>
  <si>
    <t>Буклет "Мягкое мыло Бельди"</t>
  </si>
  <si>
    <t>Буклет "Твердые духи"</t>
  </si>
  <si>
    <t>Объём, м3</t>
  </si>
  <si>
    <t>ЗАПОЛНИТЕ ЖЕЛТЫЕ ПОЛЯ</t>
  </si>
  <si>
    <t>Сумма итог:</t>
  </si>
  <si>
    <t>Вес, кг</t>
  </si>
  <si>
    <t>Статус</t>
  </si>
  <si>
    <t>№</t>
  </si>
  <si>
    <t>Заказ 
до 50 т.р.</t>
  </si>
  <si>
    <t>Заказ 
от 50 т.р.</t>
  </si>
  <si>
    <t>Сумма 
до 50 т.р.</t>
  </si>
  <si>
    <t>Сумма 
от 50 т.р.</t>
  </si>
  <si>
    <t>Вес, 
брутто кг.</t>
  </si>
  <si>
    <r>
      <rPr>
        <b/>
        <sz val="12"/>
        <color rgb="FFFF0000"/>
        <rFont val="Calibri (Основной текст)"/>
      </rPr>
      <t>Заполните</t>
    </r>
    <r>
      <rPr>
        <b/>
        <sz val="12"/>
        <color rgb="FF56286B"/>
        <rFont val="Calibri"/>
        <family val="2"/>
        <scheme val="minor"/>
      </rPr>
      <t xml:space="preserve">
кол-во ед.</t>
    </r>
  </si>
  <si>
    <t>НАТУРАЛЬНОЕ ТВЕРДОЕ МЫЛО</t>
  </si>
  <si>
    <t>Хит!</t>
  </si>
  <si>
    <t>Крымское натуральное мыло Olive Oil, 100 гр</t>
  </si>
  <si>
    <t>Крымское натуральное мыло на основе козьего молока, 100 гр</t>
  </si>
  <si>
    <r>
      <rPr>
        <b/>
        <sz val="12"/>
        <color theme="1"/>
        <rFont val="Calibri"/>
        <family val="2"/>
        <scheme val="minor"/>
      </rPr>
      <t>БАСТАРДО</t>
    </r>
    <r>
      <rPr>
        <sz val="12"/>
        <color theme="1"/>
        <rFont val="Calibri"/>
        <family val="2"/>
        <scheme val="minor"/>
      </rPr>
      <t>, лифтинг-эффект</t>
    </r>
  </si>
  <si>
    <r>
      <rPr>
        <b/>
        <sz val="12"/>
        <color theme="1"/>
        <rFont val="Calibri"/>
        <family val="2"/>
        <scheme val="minor"/>
      </rPr>
      <t>КАБЕРНЕ</t>
    </r>
    <r>
      <rPr>
        <sz val="12"/>
        <color theme="1"/>
        <rFont val="Calibri"/>
        <family val="2"/>
        <scheme val="minor"/>
      </rPr>
      <t>, пилинг-эффект</t>
    </r>
  </si>
  <si>
    <r>
      <rPr>
        <b/>
        <sz val="12"/>
        <color theme="1"/>
        <rFont val="Calibri"/>
        <family val="2"/>
        <scheme val="minor"/>
      </rPr>
      <t>КАГОР</t>
    </r>
    <r>
      <rPr>
        <sz val="12"/>
        <color theme="1"/>
        <rFont val="Calibri"/>
        <family val="2"/>
        <scheme val="minor"/>
      </rPr>
      <t>, основной уход</t>
    </r>
  </si>
  <si>
    <r>
      <rPr>
        <b/>
        <sz val="12"/>
        <color theme="1"/>
        <rFont val="Calibri"/>
        <family val="2"/>
        <scheme val="minor"/>
      </rPr>
      <t>МУСКАТ</t>
    </r>
    <r>
      <rPr>
        <sz val="12"/>
        <color theme="1"/>
        <rFont val="Calibri"/>
        <family val="2"/>
        <scheme val="minor"/>
      </rPr>
      <t>, гидробаланс</t>
    </r>
  </si>
  <si>
    <r>
      <rPr>
        <b/>
        <sz val="12"/>
        <color theme="1"/>
        <rFont val="Calibri"/>
        <family val="2"/>
        <scheme val="minor"/>
      </rPr>
      <t>СОВИНЬОН</t>
    </r>
    <r>
      <rPr>
        <sz val="12"/>
        <color theme="1"/>
        <rFont val="Calibri"/>
        <family val="2"/>
        <scheme val="minor"/>
      </rPr>
      <t>, SPA-эффект</t>
    </r>
  </si>
  <si>
    <r>
      <rPr>
        <b/>
        <sz val="12"/>
        <color theme="1"/>
        <rFont val="Calibri"/>
        <family val="2"/>
        <scheme val="minor"/>
      </rPr>
      <t>СТАРЫЙ НЕКТАР</t>
    </r>
    <r>
      <rPr>
        <sz val="12"/>
        <color theme="1"/>
        <rFont val="Calibri"/>
        <family val="2"/>
        <scheme val="minor"/>
      </rPr>
      <t>, деликатный уход</t>
    </r>
  </si>
  <si>
    <r>
      <rPr>
        <b/>
        <sz val="12"/>
        <color theme="1"/>
        <rFont val="Calibri"/>
        <family val="2"/>
        <scheme val="minor"/>
      </rPr>
      <t>ЧЕРНЫЙ ДОКТОР</t>
    </r>
    <r>
      <rPr>
        <sz val="12"/>
        <color theme="1"/>
        <rFont val="Calibri"/>
        <family val="2"/>
        <scheme val="minor"/>
      </rPr>
      <t>, Anti-Age-комплекс</t>
    </r>
  </si>
  <si>
    <r>
      <rPr>
        <b/>
        <sz val="12"/>
        <color theme="1"/>
        <rFont val="Calibri"/>
        <family val="2"/>
        <scheme val="minor"/>
      </rPr>
      <t>ШАРДОНЕ</t>
    </r>
    <r>
      <rPr>
        <sz val="12"/>
        <color theme="1"/>
        <rFont val="Calibri"/>
        <family val="2"/>
        <scheme val="minor"/>
      </rPr>
      <t>, очищение и защита</t>
    </r>
  </si>
  <si>
    <t>Твердый шампунь, 100 гр</t>
  </si>
  <si>
    <t>НЕТ</t>
  </si>
  <si>
    <t>Мягкое мыло БЕЛЬДИ, 200 гр</t>
  </si>
  <si>
    <t>Натуральное мыло ВИННОЕ, 100 гр</t>
  </si>
  <si>
    <t>СКРАБ кокосовый для ЛИЦА, 200 гр</t>
  </si>
  <si>
    <t>СКРАБ кокосовый для ТЕЛА, 300 гр</t>
  </si>
  <si>
    <t>СКРАБ для тела масляный САХАРНО-СОЛЯНОЙ, 300 гр</t>
  </si>
  <si>
    <r>
      <t xml:space="preserve">Сахарный скраб </t>
    </r>
    <r>
      <rPr>
        <b/>
        <sz val="12"/>
        <color theme="1"/>
        <rFont val="Calibri"/>
        <family val="2"/>
        <scheme val="minor"/>
      </rPr>
      <t>АПЕЛЬСИН С КОРИЦЕЙ</t>
    </r>
  </si>
  <si>
    <r>
      <t xml:space="preserve">Сахарный скраб </t>
    </r>
    <r>
      <rPr>
        <b/>
        <sz val="12"/>
        <color theme="1"/>
        <rFont val="Calibri"/>
        <family val="2"/>
        <scheme val="minor"/>
      </rPr>
      <t>ГОЛУБАЯ И БЕЛАЯ ГЛИНЫ</t>
    </r>
  </si>
  <si>
    <r>
      <t xml:space="preserve">Сахарно-соляной скраб </t>
    </r>
    <r>
      <rPr>
        <b/>
        <sz val="12"/>
        <color theme="1"/>
        <rFont val="Calibri"/>
        <family val="2"/>
        <scheme val="minor"/>
      </rPr>
      <t>ЗЕЛЕНЫЙ ЧАЙ И АЛОЭ</t>
    </r>
  </si>
  <si>
    <r>
      <t xml:space="preserve">Сахарный скраб </t>
    </r>
    <r>
      <rPr>
        <b/>
        <sz val="12"/>
        <color theme="1"/>
        <rFont val="Calibri"/>
        <family val="2"/>
        <scheme val="minor"/>
      </rPr>
      <t>КОЗЬЕ МОЛОКО С ВАНИЛЬЮ</t>
    </r>
  </si>
  <si>
    <r>
      <t xml:space="preserve">Скраб на основе английской соли </t>
    </r>
    <r>
      <rPr>
        <b/>
        <sz val="12"/>
        <color theme="1"/>
        <rFont val="Calibri"/>
        <family val="2"/>
        <scheme val="minor"/>
      </rPr>
      <t>КРЫМСКИЕ ТРАВЫ</t>
    </r>
  </si>
  <si>
    <r>
      <t xml:space="preserve">Сахарно-соляной скраб </t>
    </r>
    <r>
      <rPr>
        <b/>
        <sz val="12"/>
        <color theme="1"/>
        <rFont val="Calibri"/>
        <family val="2"/>
        <scheme val="minor"/>
      </rPr>
      <t>ЛАВАНДА И МОЖЖЕВЕЛЬНИК</t>
    </r>
  </si>
  <si>
    <r>
      <t xml:space="preserve">Термо-скраб </t>
    </r>
    <r>
      <rPr>
        <b/>
        <sz val="12"/>
        <color theme="1"/>
        <rFont val="Calibri"/>
        <family val="2"/>
        <scheme val="minor"/>
      </rPr>
      <t>ЛИМОН С КРАСНЫМ ПЕРЦЕМ</t>
    </r>
    <r>
      <rPr>
        <sz val="12"/>
        <color theme="1"/>
        <rFont val="Calibri"/>
        <family val="2"/>
        <scheme val="minor"/>
      </rPr>
      <t xml:space="preserve"> на основе английской соли</t>
    </r>
  </si>
  <si>
    <r>
      <t xml:space="preserve">Фреш-скраб </t>
    </r>
    <r>
      <rPr>
        <b/>
        <sz val="12"/>
        <color theme="1"/>
        <rFont val="Calibri"/>
        <family val="2"/>
        <scheme val="minor"/>
      </rPr>
      <t xml:space="preserve">МЯТА С ЛАМИНАРИЕЙ </t>
    </r>
    <r>
      <rPr>
        <sz val="12"/>
        <color theme="1"/>
        <rFont val="Calibri"/>
        <family val="2"/>
        <scheme val="minor"/>
      </rPr>
      <t>на основе английской соли</t>
    </r>
  </si>
  <si>
    <r>
      <t xml:space="preserve">Сахарно-соляной скраб </t>
    </r>
    <r>
      <rPr>
        <b/>
        <sz val="12"/>
        <color theme="1"/>
        <rFont val="Calibri"/>
        <family val="2"/>
        <scheme val="minor"/>
      </rPr>
      <t>РОЗА И ВИНО</t>
    </r>
  </si>
  <si>
    <r>
      <t xml:space="preserve">Сахарный скраб </t>
    </r>
    <r>
      <rPr>
        <b/>
        <sz val="12"/>
        <color theme="1"/>
        <rFont val="Calibri"/>
        <family val="2"/>
        <scheme val="minor"/>
      </rPr>
      <t>ШОКОЛАД С МЕДОМ</t>
    </r>
  </si>
  <si>
    <t>Крымский натуральный бальзам, 50 гр</t>
  </si>
  <si>
    <t>Натуральный бальзам ЗВЕЗДОЧКА, 11 гр</t>
  </si>
  <si>
    <t>Крем-суфле для тела, 150 гр</t>
  </si>
  <si>
    <t>Крем-масло для тела, 150 гр</t>
  </si>
  <si>
    <t xml:space="preserve">Масло кокосовое с экстрактами, 140 гр </t>
  </si>
  <si>
    <t>150-160</t>
  </si>
  <si>
    <t>420-450</t>
  </si>
  <si>
    <t>360-390</t>
  </si>
  <si>
    <t>450-470</t>
  </si>
  <si>
    <t>310-330</t>
  </si>
  <si>
    <r>
      <t xml:space="preserve">Масло </t>
    </r>
    <r>
      <rPr>
        <b/>
        <sz val="12"/>
        <color theme="1"/>
        <rFont val="Calibri"/>
        <family val="2"/>
        <scheme val="minor"/>
      </rPr>
      <t>АБРИКОСОВЫХ</t>
    </r>
    <r>
      <rPr>
        <sz val="12"/>
        <color theme="1"/>
        <rFont val="Calibri"/>
        <family val="2"/>
        <scheme val="minor"/>
      </rPr>
      <t xml:space="preserve"> косточек с экстрактом лаванды</t>
    </r>
  </si>
  <si>
    <r>
      <t xml:space="preserve">Масло </t>
    </r>
    <r>
      <rPr>
        <b/>
        <sz val="12"/>
        <color theme="1"/>
        <rFont val="Calibri"/>
        <family val="2"/>
        <scheme val="minor"/>
      </rPr>
      <t>ВИНОГРАДНЫХ</t>
    </r>
    <r>
      <rPr>
        <sz val="12"/>
        <color theme="1"/>
        <rFont val="Calibri"/>
        <family val="2"/>
        <scheme val="minor"/>
      </rPr>
      <t xml:space="preserve"> косточек с экстрактом ламинарии</t>
    </r>
  </si>
  <si>
    <r>
      <t xml:space="preserve">Масло </t>
    </r>
    <r>
      <rPr>
        <b/>
        <sz val="12"/>
        <color theme="1"/>
        <rFont val="Calibri"/>
        <family val="2"/>
        <scheme val="minor"/>
      </rPr>
      <t>ГРЕЦКОГО ОРЕХА</t>
    </r>
    <r>
      <rPr>
        <sz val="12"/>
        <color theme="1"/>
        <rFont val="Calibri"/>
        <family val="2"/>
        <scheme val="minor"/>
      </rPr>
      <t xml:space="preserve"> с экстрактом можжевельника</t>
    </r>
  </si>
  <si>
    <r>
      <t xml:space="preserve">Масло </t>
    </r>
    <r>
      <rPr>
        <b/>
        <sz val="12"/>
        <color theme="1"/>
        <rFont val="Calibri"/>
        <family val="2"/>
        <scheme val="minor"/>
      </rPr>
      <t>МИНДАЛЯ</t>
    </r>
    <r>
      <rPr>
        <sz val="12"/>
        <color theme="1"/>
        <rFont val="Calibri"/>
        <family val="2"/>
        <scheme val="minor"/>
      </rPr>
      <t xml:space="preserve"> с экстрактом крымской розы</t>
    </r>
  </si>
  <si>
    <r>
      <t xml:space="preserve">Масло </t>
    </r>
    <r>
      <rPr>
        <b/>
        <sz val="12"/>
        <color theme="1"/>
        <rFont val="Calibri"/>
        <family val="2"/>
        <scheme val="minor"/>
      </rPr>
      <t>ПЕРСИКОВЫХ</t>
    </r>
    <r>
      <rPr>
        <sz val="12"/>
        <color theme="1"/>
        <rFont val="Calibri"/>
        <family val="2"/>
        <scheme val="minor"/>
      </rPr>
      <t xml:space="preserve"> косточек с экстрактом лимонника крымского</t>
    </r>
  </si>
  <si>
    <r>
      <t xml:space="preserve">Масло </t>
    </r>
    <r>
      <rPr>
        <b/>
        <sz val="12"/>
        <color theme="1"/>
        <rFont val="Calibri"/>
        <family val="2"/>
        <scheme val="minor"/>
      </rPr>
      <t>РЕПЕЙНОЕ</t>
    </r>
    <r>
      <rPr>
        <sz val="12"/>
        <color theme="1"/>
        <rFont val="Calibri"/>
        <family val="2"/>
        <scheme val="minor"/>
      </rPr>
      <t xml:space="preserve"> с экстрактом крапивы</t>
    </r>
  </si>
  <si>
    <t xml:space="preserve">Натуральный восковой крем, 45 гр </t>
  </si>
  <si>
    <r>
      <rPr>
        <b/>
        <sz val="12"/>
        <color theme="1"/>
        <rFont val="Calibri"/>
        <family val="2"/>
        <scheme val="minor"/>
      </rPr>
      <t>ВОССТАНАВЛИВАЮЩИЙ</t>
    </r>
    <r>
      <rPr>
        <sz val="12"/>
        <color theme="1"/>
        <rFont val="Calibri"/>
        <family val="2"/>
        <scheme val="minor"/>
      </rPr>
      <t xml:space="preserve"> с воском розы и маслом макадамии</t>
    </r>
  </si>
  <si>
    <r>
      <rPr>
        <b/>
        <sz val="12"/>
        <color theme="1"/>
        <rFont val="Calibri"/>
        <family val="2"/>
        <scheme val="minor"/>
      </rPr>
      <t>ЕЖЕДНЕВНЫЙ УХОД</t>
    </r>
    <r>
      <rPr>
        <sz val="12"/>
        <color theme="1"/>
        <rFont val="Calibri"/>
        <family val="2"/>
        <scheme val="minor"/>
      </rPr>
      <t xml:space="preserve"> с рисовым воском и маслом жожоба</t>
    </r>
  </si>
  <si>
    <r>
      <rPr>
        <b/>
        <sz val="12"/>
        <color theme="1"/>
        <rFont val="Calibri"/>
        <family val="2"/>
        <scheme val="minor"/>
      </rPr>
      <t>ИНТЕНСИВНАЯ ЗАЩИТА</t>
    </r>
    <r>
      <rPr>
        <sz val="12"/>
        <color theme="1"/>
        <rFont val="Calibri"/>
        <family val="2"/>
        <scheme val="minor"/>
      </rPr>
      <t xml:space="preserve"> с воском абрикоса и маслом манго</t>
    </r>
  </si>
  <si>
    <r>
      <rPr>
        <b/>
        <sz val="12"/>
        <color theme="1"/>
        <rFont val="Calibri"/>
        <family val="2"/>
        <scheme val="minor"/>
      </rPr>
      <t>СМЯГЧАЮЩИЙ</t>
    </r>
    <r>
      <rPr>
        <sz val="12"/>
        <color theme="1"/>
        <rFont val="Calibri"/>
        <family val="2"/>
        <scheme val="minor"/>
      </rPr>
      <t xml:space="preserve"> с воском авокадо и маслом арганы (для ног)</t>
    </r>
  </si>
  <si>
    <r>
      <rPr>
        <b/>
        <sz val="12"/>
        <color theme="1"/>
        <rFont val="Calibri"/>
        <family val="2"/>
        <scheme val="minor"/>
      </rPr>
      <t>УВЛАЖНЯЮЩИЙ</t>
    </r>
    <r>
      <rPr>
        <sz val="12"/>
        <color theme="1"/>
        <rFont val="Calibri"/>
        <family val="2"/>
        <scheme val="minor"/>
      </rPr>
      <t xml:space="preserve"> с воском виноградных косточек и маслом ши</t>
    </r>
  </si>
  <si>
    <r>
      <rPr>
        <b/>
        <sz val="12"/>
        <color theme="1"/>
        <rFont val="Calibri"/>
        <family val="2"/>
        <scheme val="minor"/>
      </rPr>
      <t>УСПОКАИВАЮЩИЙ</t>
    </r>
    <r>
      <rPr>
        <sz val="12"/>
        <color theme="1"/>
        <rFont val="Calibri"/>
        <family val="2"/>
        <scheme val="minor"/>
      </rPr>
      <t xml:space="preserve"> с воском листьев оливы и маслом авокадо </t>
    </r>
  </si>
  <si>
    <t xml:space="preserve">Маски для лица и волос на основе Сакской грязи, (10 пакетиков саше по 30 гр) </t>
  </si>
  <si>
    <r>
      <t xml:space="preserve">Маска </t>
    </r>
    <r>
      <rPr>
        <b/>
        <sz val="12"/>
        <color theme="1"/>
        <rFont val="Calibri"/>
        <family val="2"/>
        <scheme val="minor"/>
      </rPr>
      <t>для волос  "Регенерирующий комплекс"</t>
    </r>
    <r>
      <rPr>
        <sz val="12"/>
        <color theme="1"/>
        <rFont val="Calibri"/>
        <family val="2"/>
        <scheme val="minor"/>
      </rPr>
      <t xml:space="preserve"> (для поврежденных волос)</t>
    </r>
  </si>
  <si>
    <r>
      <t xml:space="preserve">Маска </t>
    </r>
    <r>
      <rPr>
        <b/>
        <sz val="12"/>
        <color theme="1"/>
        <rFont val="Calibri"/>
        <family val="2"/>
        <scheme val="minor"/>
      </rPr>
      <t>для волос  "Энергия и сила"</t>
    </r>
    <r>
      <rPr>
        <sz val="12"/>
        <color theme="1"/>
        <rFont val="Calibri"/>
        <family val="2"/>
        <scheme val="minor"/>
      </rPr>
      <t xml:space="preserve"> (стимулятор роста)</t>
    </r>
  </si>
  <si>
    <r>
      <t xml:space="preserve">Маска </t>
    </r>
    <r>
      <rPr>
        <b/>
        <sz val="12"/>
        <color theme="1"/>
        <rFont val="Calibri"/>
        <family val="2"/>
        <scheme val="minor"/>
      </rPr>
      <t>для волос  "Vitality-комплекс"</t>
    </r>
    <r>
      <rPr>
        <sz val="12"/>
        <color theme="1"/>
        <rFont val="Calibri"/>
        <family val="2"/>
        <scheme val="minor"/>
      </rPr>
      <t xml:space="preserve"> (питание и витамины)</t>
    </r>
  </si>
  <si>
    <r>
      <t xml:space="preserve">Маска </t>
    </r>
    <r>
      <rPr>
        <b/>
        <sz val="12"/>
        <color theme="1"/>
        <rFont val="Calibri"/>
        <family val="2"/>
        <scheme val="minor"/>
      </rPr>
      <t>для волос  "Комплексное укрепление"</t>
    </r>
    <r>
      <rPr>
        <sz val="12"/>
        <color theme="1"/>
        <rFont val="Calibri"/>
        <family val="2"/>
        <scheme val="minor"/>
      </rPr>
      <t xml:space="preserve"> (сильные корни)</t>
    </r>
  </si>
  <si>
    <t>Джутовая мочалка с натуральным мылом, 100 гр</t>
  </si>
  <si>
    <t>РЕКЛАМНАЯ ПРОДУКЦИЯ</t>
  </si>
  <si>
    <t>Буклет "Натуральное мыло Olive Oil"</t>
  </si>
  <si>
    <t>Буклет "Натуральное мыло на козьем молоке"</t>
  </si>
  <si>
    <t>Буклет "Натуральное мыло на основе Сакской грязи"</t>
  </si>
  <si>
    <t>Буклет "Натуральное мыло Винное"</t>
  </si>
  <si>
    <t>Буклет "Твердый шампунь"</t>
  </si>
  <si>
    <t>Буклет "Крем-масло"</t>
  </si>
  <si>
    <t>Буклет "Маски для лица и волос на основе Сакской грязи"</t>
  </si>
  <si>
    <t>Буклет "Натуральный шампунь и бальзам для волос"</t>
  </si>
  <si>
    <t>Заказ опт</t>
  </si>
  <si>
    <t>Заказ,    кол-во</t>
  </si>
  <si>
    <t>Сумма</t>
  </si>
  <si>
    <t>Вес, брутто кг.</t>
  </si>
  <si>
    <t>Итого вес, кг.</t>
  </si>
  <si>
    <t>Итого Объём, м3</t>
  </si>
  <si>
    <t>Чай "Женский с липой" , 70 г.</t>
  </si>
  <si>
    <t>Чай "Здоровый дух" (серия Баня-сауна), 90 г.</t>
  </si>
  <si>
    <t xml:space="preserve">Чай "Радость сердца" (серия Баня-сауна) 90 г. </t>
  </si>
  <si>
    <t>Чай "Ванна молодости" (серия Баня-сауна) 90 г.</t>
  </si>
  <si>
    <t>Набор "4 чая" №1 КРЫМ ВОСТОЧНЫЙ, 140 гр (4х35гр)</t>
  </si>
  <si>
    <t>Набор "4 чая" №2 КРЫМ. ЮЖНЫЙ БЕРЕГ, 140 гр (4х35гр)</t>
  </si>
  <si>
    <t>Набор "4 чая" №3 КРЫМ ГОРНЫЙ, 160 гр (3х35гр и 1 х55гр)</t>
  </si>
  <si>
    <t>Набор "4 чая" №3 КРЫМ ЮГО-ЗАПАДНЫЙ, 160 гр (3х35гр и 1 х55гр)</t>
  </si>
  <si>
    <t>Набор чая КРЫМСКИЙ БУКЕТ в фильтр-пакетах (15х4гр) Лаванда, мелисса, роза</t>
  </si>
  <si>
    <t>Саше ароматическое ЛАВАНДА (упаковка-подставка, 12 шт.)</t>
  </si>
  <si>
    <t>Саше ароматическое РОЗА (упаковка-подставка, 12 шт.)</t>
  </si>
  <si>
    <t>Саше ароматическое РОЗМАРИН (упаковка-подставка, 12 шт.)</t>
  </si>
  <si>
    <t>"Лесные ягоды крымские", 80 гр</t>
  </si>
  <si>
    <t>"Шиповник", 80 гр</t>
  </si>
  <si>
    <t xml:space="preserve">"Яблоко и лаванда", 40 гр </t>
  </si>
  <si>
    <t xml:space="preserve">"Инди", 40 гр  </t>
  </si>
  <si>
    <t xml:space="preserve">"Ромашка и шиповник", 40 гр </t>
  </si>
  <si>
    <t xml:space="preserve">"Липа и мелисса", 30 гр </t>
  </si>
  <si>
    <t>"Каркаде", 45 гр</t>
  </si>
  <si>
    <t xml:space="preserve">Черный чай с чабрецом и календулой, 100 гр </t>
  </si>
  <si>
    <t xml:space="preserve">Черный чай с розой, васильком и календулой, 100 гр  </t>
  </si>
  <si>
    <t xml:space="preserve">Зеленый чай с липой, мятой и васильком, 100 гр </t>
  </si>
  <si>
    <t xml:space="preserve">Зеленый чай с липой и розой, 100 гр  </t>
  </si>
  <si>
    <t xml:space="preserve">Черный чай с мятой, 100 гр </t>
  </si>
  <si>
    <t xml:space="preserve">Зеленый чай с имбирем и мелиссой, 100 гр </t>
  </si>
  <si>
    <t xml:space="preserve">Иван-чай с травами, 75 гр </t>
  </si>
  <si>
    <t xml:space="preserve">Иван-чай с ягодами, 75 гр </t>
  </si>
  <si>
    <t>"Ромашка и шиповник" в фильтр-пакетах 20 шт.</t>
  </si>
  <si>
    <t>"Липа и мелисса" в фильтр-пакетах 20 шт.</t>
  </si>
  <si>
    <t>"Лесные ягоды крымские" в фильтр-пакетах 20 шт.</t>
  </si>
  <si>
    <t>"Инди" в фильтр-пакетах 20 шт.</t>
  </si>
  <si>
    <t>Рекоменд. розн. цена</t>
  </si>
  <si>
    <t>Чай в банке ЛИПА И МЕЛИССА, 50 гр</t>
  </si>
  <si>
    <t>Чай в банке ИНДИ, 80 гр</t>
  </si>
  <si>
    <t>Чай в банке РОЗА, 50 гр</t>
  </si>
  <si>
    <t>Чай в банке ЦВЕТОЧНЫЙ, 50 гр</t>
  </si>
  <si>
    <t>Нет в наличии</t>
  </si>
  <si>
    <r>
      <rPr>
        <b/>
        <sz val="12"/>
        <color rgb="FF7030A0"/>
        <rFont val="Calibri (Основной текст)"/>
      </rPr>
      <t>Набор "Лукошко" №5</t>
    </r>
    <r>
      <rPr>
        <sz val="12"/>
        <color theme="1"/>
        <rFont val="Calibri"/>
        <family val="2"/>
        <scheme val="minor"/>
      </rPr>
      <t xml:space="preserve"> - </t>
    </r>
    <r>
      <rPr>
        <b/>
        <sz val="12"/>
        <color theme="1"/>
        <rFont val="Calibri"/>
        <family val="2"/>
        <scheme val="minor"/>
      </rPr>
      <t>Скраб сахарный</t>
    </r>
    <r>
      <rPr>
        <sz val="12"/>
        <color theme="1"/>
        <rFont val="Calibri"/>
        <family val="2"/>
        <scheme val="minor"/>
      </rPr>
      <t xml:space="preserve"> "Апельсин с корицей" 300гр, </t>
    </r>
    <r>
      <rPr>
        <b/>
        <sz val="12"/>
        <color theme="1"/>
        <rFont val="Calibri"/>
        <family val="2"/>
        <scheme val="minor"/>
      </rPr>
      <t>Бальзам для губ</t>
    </r>
    <r>
      <rPr>
        <sz val="12"/>
        <color theme="1"/>
        <rFont val="Calibri"/>
        <family val="2"/>
        <scheme val="minor"/>
      </rPr>
      <t xml:space="preserve"> "Дикий мед" 14гр, </t>
    </r>
    <r>
      <rPr>
        <b/>
        <sz val="12"/>
        <color theme="1"/>
        <rFont val="Calibri"/>
        <family val="2"/>
        <scheme val="minor"/>
      </rPr>
      <t>Восковый крем</t>
    </r>
    <r>
      <rPr>
        <sz val="12"/>
        <color theme="1"/>
        <rFont val="Calibri"/>
        <family val="2"/>
        <scheme val="minor"/>
      </rPr>
      <t xml:space="preserve"> "Увлажняющий" 45гр, </t>
    </r>
    <r>
      <rPr>
        <b/>
        <sz val="12"/>
        <color theme="1"/>
        <rFont val="Calibri"/>
        <family val="2"/>
        <scheme val="minor"/>
      </rPr>
      <t>Мыло крымское</t>
    </r>
    <r>
      <rPr>
        <sz val="12"/>
        <color theme="1"/>
        <rFont val="Calibri"/>
        <family val="2"/>
        <scheme val="minor"/>
      </rPr>
      <t xml:space="preserve"> "Роза 100гр, </t>
    </r>
    <r>
      <rPr>
        <b/>
        <sz val="12"/>
        <color theme="1"/>
        <rFont val="Calibri"/>
        <family val="2"/>
        <scheme val="minor"/>
      </rPr>
      <t>Мыло на козьем молоке</t>
    </r>
    <r>
      <rPr>
        <sz val="12"/>
        <color theme="1"/>
        <rFont val="Calibri"/>
        <family val="2"/>
        <scheme val="minor"/>
      </rPr>
      <t xml:space="preserve"> "Сливочный мусс" 100гр, </t>
    </r>
    <r>
      <rPr>
        <b/>
        <sz val="12"/>
        <color theme="1"/>
        <rFont val="Calibri"/>
        <family val="2"/>
        <scheme val="minor"/>
      </rPr>
      <t xml:space="preserve">Мочалка </t>
    </r>
    <r>
      <rPr>
        <sz val="12"/>
        <color theme="1"/>
        <rFont val="Calibri"/>
        <family val="2"/>
        <scheme val="minor"/>
      </rPr>
      <t>джутовая</t>
    </r>
    <r>
      <rPr>
        <sz val="12"/>
        <color theme="1"/>
        <rFont val="Calibri"/>
        <family val="2"/>
        <scheme val="minor"/>
      </rPr>
      <t>.</t>
    </r>
  </si>
  <si>
    <r>
      <rPr>
        <b/>
        <sz val="12"/>
        <color rgb="FF7030A0"/>
        <rFont val="Calibri (Основной текст)"/>
      </rPr>
      <t>Набор "Лукошко" №8</t>
    </r>
    <r>
      <rPr>
        <sz val="12"/>
        <color theme="1"/>
        <rFont val="Calibri"/>
        <family val="2"/>
        <scheme val="minor"/>
      </rPr>
      <t xml:space="preserve"> - </t>
    </r>
    <r>
      <rPr>
        <b/>
        <sz val="12"/>
        <color theme="1"/>
        <rFont val="Calibri"/>
        <family val="2"/>
        <scheme val="minor"/>
      </rPr>
      <t>Скраб сахарный</t>
    </r>
    <r>
      <rPr>
        <sz val="12"/>
        <color theme="1"/>
        <rFont val="Calibri"/>
        <family val="2"/>
        <scheme val="minor"/>
      </rPr>
      <t xml:space="preserve"> "Белая и голубая глина" 300гр, </t>
    </r>
    <r>
      <rPr>
        <b/>
        <sz val="12"/>
        <color theme="1"/>
        <rFont val="Calibri"/>
        <family val="2"/>
        <scheme val="minor"/>
      </rPr>
      <t xml:space="preserve">Мыло крымское </t>
    </r>
    <r>
      <rPr>
        <sz val="12"/>
        <color theme="1"/>
        <rFont val="Calibri"/>
        <family val="2"/>
        <scheme val="minor"/>
      </rPr>
      <t xml:space="preserve">"Лаванда 100гр, </t>
    </r>
    <r>
      <rPr>
        <b/>
        <sz val="12"/>
        <color theme="1"/>
        <rFont val="Calibri"/>
        <family val="2"/>
        <scheme val="minor"/>
      </rPr>
      <t>Мыло крымское</t>
    </r>
    <r>
      <rPr>
        <sz val="12"/>
        <color theme="1"/>
        <rFont val="Calibri"/>
        <family val="2"/>
        <scheme val="minor"/>
      </rPr>
      <t xml:space="preserve"> "Грейпфрут" 100гр.</t>
    </r>
  </si>
  <si>
    <r>
      <rPr>
        <b/>
        <sz val="12"/>
        <color rgb="FF7030A0"/>
        <rFont val="Calibri (Основной текст)"/>
      </rPr>
      <t>Набор "Лукошко" №10</t>
    </r>
    <r>
      <rPr>
        <sz val="12"/>
        <color theme="1"/>
        <rFont val="Calibri"/>
        <family val="2"/>
        <scheme val="minor"/>
      </rPr>
      <t xml:space="preserve"> - </t>
    </r>
    <r>
      <rPr>
        <b/>
        <sz val="12"/>
        <color theme="1"/>
        <rFont val="Calibri"/>
        <family val="2"/>
        <scheme val="minor"/>
      </rPr>
      <t>Бальзам для губ</t>
    </r>
    <r>
      <rPr>
        <sz val="12"/>
        <color theme="1"/>
        <rFont val="Calibri"/>
        <family val="2"/>
        <scheme val="minor"/>
      </rPr>
      <t xml:space="preserve"> "Чайная роза" 14гр, </t>
    </r>
    <r>
      <rPr>
        <b/>
        <sz val="12"/>
        <color theme="1"/>
        <rFont val="Calibri"/>
        <family val="2"/>
        <scheme val="minor"/>
      </rPr>
      <t>Мыло крымское</t>
    </r>
    <r>
      <rPr>
        <sz val="12"/>
        <color theme="1"/>
        <rFont val="Calibri"/>
        <family val="2"/>
        <scheme val="minor"/>
      </rPr>
      <t xml:space="preserve"> "Роза" 100гр, </t>
    </r>
    <r>
      <rPr>
        <b/>
        <sz val="12"/>
        <color theme="1"/>
        <rFont val="Calibri"/>
        <family val="2"/>
        <scheme val="minor"/>
      </rPr>
      <t>Крем-масло для тела</t>
    </r>
    <r>
      <rPr>
        <sz val="12"/>
        <color theme="1"/>
        <rFont val="Calibri"/>
        <family val="2"/>
        <scheme val="minor"/>
      </rPr>
      <t xml:space="preserve"> "Крымская феерия" 150гр.</t>
    </r>
  </si>
  <si>
    <r>
      <rPr>
        <b/>
        <sz val="12"/>
        <color rgb="FF7030A0"/>
        <rFont val="Calibri (Основной текст)"/>
      </rPr>
      <t>Набор "Лукошко" №13</t>
    </r>
    <r>
      <rPr>
        <sz val="12"/>
        <color theme="1"/>
        <rFont val="Calibri"/>
        <family val="2"/>
        <scheme val="minor"/>
      </rPr>
      <t xml:space="preserve"> - </t>
    </r>
    <r>
      <rPr>
        <b/>
        <sz val="12"/>
        <color theme="1"/>
        <rFont val="Calibri"/>
        <family val="2"/>
        <scheme val="minor"/>
      </rPr>
      <t>Скраб соляной</t>
    </r>
    <r>
      <rPr>
        <sz val="12"/>
        <color theme="1"/>
        <rFont val="Calibri"/>
        <family val="2"/>
        <scheme val="minor"/>
      </rPr>
      <t xml:space="preserve"> "Роза" 300гр, </t>
    </r>
    <r>
      <rPr>
        <b/>
        <sz val="12"/>
        <color theme="1"/>
        <rFont val="Calibri"/>
        <family val="2"/>
        <scheme val="minor"/>
      </rPr>
      <t>Мягкое мыло</t>
    </r>
    <r>
      <rPr>
        <sz val="12"/>
        <color theme="1"/>
        <rFont val="Calibri"/>
        <family val="2"/>
        <scheme val="minor"/>
      </rPr>
      <t xml:space="preserve"> "Бельди с крымской розой" 200гр, </t>
    </r>
    <r>
      <rPr>
        <b/>
        <sz val="12"/>
        <color theme="1"/>
        <rFont val="Calibri"/>
        <family val="2"/>
        <scheme val="minor"/>
      </rPr>
      <t>Мыло крымское</t>
    </r>
    <r>
      <rPr>
        <sz val="12"/>
        <color theme="1"/>
        <rFont val="Calibri"/>
        <family val="2"/>
        <scheme val="minor"/>
      </rPr>
      <t xml:space="preserve"> Роза 100гр, </t>
    </r>
    <r>
      <rPr>
        <b/>
        <sz val="12"/>
        <color theme="1"/>
        <rFont val="Calibri"/>
        <family val="2"/>
        <scheme val="minor"/>
      </rPr>
      <t>Мочалка</t>
    </r>
    <r>
      <rPr>
        <sz val="12"/>
        <color theme="1"/>
        <rFont val="Calibri"/>
        <family val="2"/>
        <scheme val="minor"/>
      </rPr>
      <t xml:space="preserve"> джутовая.</t>
    </r>
  </si>
  <si>
    <t>СИСТЕМА ДОМАШНЕЙ ДЕПИЛЯЦИИ</t>
  </si>
  <si>
    <r>
      <t xml:space="preserve">Маска-скраб </t>
    </r>
    <r>
      <rPr>
        <b/>
        <sz val="12"/>
        <color theme="1"/>
        <rFont val="Calibri"/>
        <family val="2"/>
        <scheme val="minor"/>
      </rPr>
      <t>КОФЕ</t>
    </r>
  </si>
  <si>
    <r>
      <t xml:space="preserve">Маска-скраб </t>
    </r>
    <r>
      <rPr>
        <b/>
        <sz val="12"/>
        <color theme="1"/>
        <rFont val="Calibri"/>
        <family val="2"/>
        <scheme val="minor"/>
      </rPr>
      <t>ОРЕХ</t>
    </r>
  </si>
  <si>
    <r>
      <t xml:space="preserve">Маска-скраб </t>
    </r>
    <r>
      <rPr>
        <b/>
        <sz val="12"/>
        <color theme="1"/>
        <rFont val="Calibri"/>
        <family val="2"/>
        <scheme val="minor"/>
      </rPr>
      <t>ШОКОЛАД</t>
    </r>
  </si>
  <si>
    <t>Заказ 
до 20 тыс.</t>
  </si>
  <si>
    <t>Заказ 
от 20 тыс.</t>
  </si>
  <si>
    <t>Наименование организации</t>
  </si>
  <si>
    <t>Контактный телефон</t>
  </si>
  <si>
    <t>Контактное лицо</t>
  </si>
  <si>
    <t>Дом Природы</t>
  </si>
  <si>
    <t>Чай и сладости</t>
  </si>
  <si>
    <t>Галька и Галыш</t>
  </si>
  <si>
    <t>Итого:</t>
  </si>
  <si>
    <t>Сумма 
до 20 тыс.</t>
  </si>
  <si>
    <t>Сумма 
от 20 тыс.</t>
  </si>
  <si>
    <t>Медовый МАСКА-СКРАБ ДЛЯ ТЕЛА, 250 мл (можно использовать как маску, скраб или обертывание)</t>
  </si>
  <si>
    <t>СИСТЕМА ДОМАШНЕЙ ДЕПИЛЯЦИИ (паста 250 мл, многоразовые салфетки, шпатели, подробная инструкция)</t>
  </si>
  <si>
    <t>Объем, м3</t>
  </si>
  <si>
    <r>
      <t xml:space="preserve">Прием заказов </t>
    </r>
    <r>
      <rPr>
        <b/>
        <sz val="12"/>
        <color theme="1"/>
        <rFont val="Calibri"/>
        <family val="2"/>
        <scheme val="minor"/>
      </rPr>
      <t>love@morebio.ru</t>
    </r>
  </si>
  <si>
    <t xml:space="preserve">Город </t>
  </si>
  <si>
    <t>Сумма, руб.</t>
  </si>
  <si>
    <t>Общие параметры заказа</t>
  </si>
  <si>
    <t>Чай в банке ЛЕСНЫЕ ЯГОДЫ, 300 гр</t>
  </si>
  <si>
    <r>
      <t xml:space="preserve">Набор чая </t>
    </r>
    <r>
      <rPr>
        <b/>
        <sz val="12"/>
        <color rgb="FF000000"/>
        <rFont val="Arial Narrow"/>
      </rPr>
      <t>На здоровье</t>
    </r>
    <r>
      <rPr>
        <sz val="12"/>
        <color rgb="FF000000"/>
        <rFont val="Arial Narrow"/>
        <family val="2"/>
      </rPr>
      <t xml:space="preserve"> (4 вида крымского чая, 4х40 гр)</t>
    </r>
  </si>
  <si>
    <r>
      <t xml:space="preserve">Набор </t>
    </r>
    <r>
      <rPr>
        <b/>
        <sz val="12"/>
        <color rgb="FF000000"/>
        <rFont val="Arial Narrow"/>
      </rPr>
      <t>Чайное ассорти</t>
    </r>
    <r>
      <rPr>
        <sz val="12"/>
        <color rgb="FF000000"/>
        <rFont val="Arial Narrow"/>
        <family val="2"/>
      </rPr>
      <t xml:space="preserve"> (4 вида чая, 190 гр)</t>
    </r>
  </si>
  <si>
    <r>
      <t xml:space="preserve">Набор </t>
    </r>
    <r>
      <rPr>
        <b/>
        <sz val="12"/>
        <color rgb="FF000000"/>
        <rFont val="Arial Narrow"/>
      </rPr>
      <t>Крымская чайная коллекция</t>
    </r>
    <r>
      <rPr>
        <sz val="12"/>
        <color rgb="FF000000"/>
        <rFont val="Arial Narrow"/>
        <family val="2"/>
      </rPr>
      <t xml:space="preserve"> (6 видов чая, 30 фильтр-пакетов)</t>
    </r>
  </si>
  <si>
    <r>
      <rPr>
        <b/>
        <sz val="12"/>
        <color rgb="FF000000"/>
        <rFont val="Arial Narrow"/>
      </rPr>
      <t>ЧАЙНЫЙ ДУЭТ №1</t>
    </r>
    <r>
      <rPr>
        <sz val="12"/>
        <color rgb="FF000000"/>
        <rFont val="Arial Narrow"/>
        <family val="2"/>
      </rPr>
      <t xml:space="preserve"> Зеленый чай 70 гр и лукум с фисташкой 150 гр</t>
    </r>
  </si>
  <si>
    <t>Чай в банке СТЕВИЯ, 50 гр</t>
  </si>
  <si>
    <r>
      <rPr>
        <b/>
        <sz val="12"/>
        <color rgb="FF000000"/>
        <rFont val="Arial Narrow"/>
      </rPr>
      <t>ЧАЙНЫЙ ДУЭТ №2</t>
    </r>
    <r>
      <rPr>
        <sz val="12"/>
        <color rgb="FF000000"/>
        <rFont val="Arial Narrow"/>
        <family val="2"/>
      </rPr>
      <t xml:space="preserve"> Черный чай 70 гр и лукум с фундуком 150 гр</t>
    </r>
  </si>
  <si>
    <r>
      <rPr>
        <b/>
        <sz val="12"/>
        <color rgb="FF000000"/>
        <rFont val="Arial Narrow"/>
      </rPr>
      <t>ЧАЙНЫЙ ДУЭТ №3</t>
    </r>
    <r>
      <rPr>
        <sz val="12"/>
        <color rgb="FF000000"/>
        <rFont val="Arial Narrow"/>
        <family val="2"/>
      </rPr>
      <t xml:space="preserve"> Черный чай с розой, васильком и календулой 70 гр и лукум с розой 150 гр</t>
    </r>
  </si>
  <si>
    <r>
      <rPr>
        <b/>
        <sz val="12"/>
        <color rgb="FF000000"/>
        <rFont val="Arial Narrow"/>
      </rPr>
      <t>ЧАЙНЫЙ ДУЭТ №4</t>
    </r>
    <r>
      <rPr>
        <sz val="12"/>
        <color rgb="FF000000"/>
        <rFont val="Arial Narrow"/>
        <family val="2"/>
      </rPr>
      <t xml:space="preserve"> Ягодный чай 70 гр и лукум с яблоком 150 гр</t>
    </r>
  </si>
  <si>
    <r>
      <rPr>
        <b/>
        <sz val="12"/>
        <color rgb="FF000000"/>
        <rFont val="Arial Narrow"/>
      </rPr>
      <t>ЧАЙНЫЙ ДУЭТ №5</t>
    </r>
    <r>
      <rPr>
        <sz val="12"/>
        <color rgb="FF000000"/>
        <rFont val="Arial Narrow"/>
        <family val="2"/>
      </rPr>
      <t xml:space="preserve"> Черный чай 70 гр и лукум с шоколадом 150 гр</t>
    </r>
  </si>
  <si>
    <r>
      <t xml:space="preserve">Набор </t>
    </r>
    <r>
      <rPr>
        <b/>
        <sz val="12"/>
        <color rgb="FF000000"/>
        <rFont val="Arial Narrow"/>
      </rPr>
      <t>ЦВЕТОЧНЫЙ</t>
    </r>
    <r>
      <rPr>
        <sz val="12"/>
        <color rgb="FF000000"/>
        <rFont val="Arial Narrow"/>
        <family val="2"/>
      </rPr>
      <t>, 220 гр</t>
    </r>
  </si>
  <si>
    <r>
      <t xml:space="preserve">Набор </t>
    </r>
    <r>
      <rPr>
        <b/>
        <sz val="12"/>
        <color rgb="FF000000"/>
        <rFont val="Arial Narrow"/>
      </rPr>
      <t>ЦЕЙЛОНСКОЕ ЧАЕПИТИЕ</t>
    </r>
    <r>
      <rPr>
        <sz val="12"/>
        <color rgb="FF000000"/>
        <rFont val="Arial Narrow"/>
        <family val="2"/>
      </rPr>
      <t>, 280 гр</t>
    </r>
  </si>
  <si>
    <t>ПОДАРОЧНЫЕ НАБОРЫ</t>
  </si>
  <si>
    <t xml:space="preserve">АЛОЕ ВЕРА </t>
  </si>
  <si>
    <r>
      <rPr>
        <b/>
        <sz val="12"/>
        <color theme="1"/>
        <rFont val="Calibri"/>
        <family val="2"/>
        <scheme val="minor"/>
      </rPr>
      <t>АНГЛИЙСКИЙ ЗАВТРАК</t>
    </r>
    <r>
      <rPr>
        <sz val="12"/>
        <color theme="1"/>
        <rFont val="Calibri"/>
        <family val="2"/>
        <scheme val="minor"/>
      </rPr>
      <t xml:space="preserve"> </t>
    </r>
  </si>
  <si>
    <r>
      <rPr>
        <b/>
        <sz val="12"/>
        <color theme="1"/>
        <rFont val="Calibri"/>
        <family val="2"/>
        <scheme val="minor"/>
      </rPr>
      <t>БЕЛОСНЕЖНЫЙ КОКОС</t>
    </r>
    <r>
      <rPr>
        <sz val="12"/>
        <color theme="1"/>
        <rFont val="Calibri"/>
        <family val="2"/>
        <scheme val="minor"/>
      </rPr>
      <t xml:space="preserve"> </t>
    </r>
  </si>
  <si>
    <r>
      <rPr>
        <b/>
        <sz val="12"/>
        <color theme="1"/>
        <rFont val="Calibri"/>
        <family val="2"/>
        <scheme val="minor"/>
      </rPr>
      <t>ДАМАССКИЙ ШЕЛК</t>
    </r>
    <r>
      <rPr>
        <sz val="12"/>
        <color theme="1"/>
        <rFont val="Calibri"/>
        <family val="2"/>
        <scheme val="minor"/>
      </rPr>
      <t xml:space="preserve"> </t>
    </r>
  </si>
  <si>
    <r>
      <rPr>
        <b/>
        <sz val="12"/>
        <color theme="1"/>
        <rFont val="Calibri"/>
        <family val="2"/>
        <scheme val="minor"/>
      </rPr>
      <t>МОЛОЧНЫЙ ШОКОЛАД</t>
    </r>
    <r>
      <rPr>
        <sz val="12"/>
        <color theme="1"/>
        <rFont val="Calibri"/>
        <family val="2"/>
        <scheme val="minor"/>
      </rPr>
      <t xml:space="preserve"> </t>
    </r>
  </si>
  <si>
    <r>
      <rPr>
        <b/>
        <sz val="12"/>
        <color theme="1"/>
        <rFont val="Calibri"/>
        <family val="2"/>
        <scheme val="minor"/>
      </rPr>
      <t>МУСКАТНАЯ ДОЛИНА</t>
    </r>
    <r>
      <rPr>
        <sz val="12"/>
        <color theme="1"/>
        <rFont val="Calibri"/>
        <family val="2"/>
        <scheme val="minor"/>
      </rPr>
      <t xml:space="preserve"> </t>
    </r>
  </si>
  <si>
    <r>
      <rPr>
        <b/>
        <sz val="12"/>
        <color theme="1"/>
        <rFont val="Calibri"/>
        <family val="2"/>
        <scheme val="minor"/>
      </rPr>
      <t>МЯТНЫЙ ФРЕШ</t>
    </r>
    <r>
      <rPr>
        <sz val="12"/>
        <color theme="1"/>
        <rFont val="Calibri"/>
        <family val="2"/>
        <scheme val="minor"/>
      </rPr>
      <t xml:space="preserve"> </t>
    </r>
  </si>
  <si>
    <r>
      <rPr>
        <b/>
        <sz val="12"/>
        <color theme="1"/>
        <rFont val="Calibri"/>
        <family val="2"/>
        <scheme val="minor"/>
      </rPr>
      <t>СЛИВОЧНЫЙ МУСС</t>
    </r>
    <r>
      <rPr>
        <sz val="12"/>
        <color theme="1"/>
        <rFont val="Calibri"/>
        <family val="2"/>
        <scheme val="minor"/>
      </rPr>
      <t xml:space="preserve"> </t>
    </r>
  </si>
  <si>
    <t xml:space="preserve">ФЛЕР </t>
  </si>
  <si>
    <r>
      <rPr>
        <b/>
        <sz val="12"/>
        <color theme="1"/>
        <rFont val="Calibri"/>
        <family val="2"/>
        <scheme val="minor"/>
      </rPr>
      <t>ЦЕЛЕБНАЯ ГРЯЗЬ</t>
    </r>
    <r>
      <rPr>
        <sz val="12"/>
        <color theme="1"/>
        <rFont val="Calibri"/>
        <family val="2"/>
        <scheme val="minor"/>
      </rPr>
      <t xml:space="preserve"> </t>
    </r>
  </si>
  <si>
    <t>Крымское натуральное мыло на основе грязи Сакского озера MED-formula, 100 гр</t>
  </si>
  <si>
    <t>Увлажнение и защита</t>
  </si>
  <si>
    <t>Основной уход</t>
  </si>
  <si>
    <t>Sensitive-комплекс</t>
  </si>
  <si>
    <t>Аnti-акне</t>
  </si>
  <si>
    <t>Лифтинг-эффект</t>
  </si>
  <si>
    <t>Антицеллюлит</t>
  </si>
  <si>
    <t>Beauty-комплекс</t>
  </si>
  <si>
    <t>АntiАge-комплекс</t>
  </si>
  <si>
    <t>PSORA-DERM с березовым дегтем</t>
  </si>
  <si>
    <t>На козьем молоке</t>
  </si>
  <si>
    <t>Натуральное мыло на кокосовых сливках, 100 гр</t>
  </si>
  <si>
    <t>НЕЖНЫЙ ПИЛИНГ</t>
  </si>
  <si>
    <t>ИЗЫСКАННОЕ ОЧИЩЕНИЕ</t>
  </si>
  <si>
    <t>ЕЖЕДНЕВНЫЙ УХОД</t>
  </si>
  <si>
    <t>БЕРЕЖНАЯ ЗАБОТА</t>
  </si>
  <si>
    <t>КОМПЛЕКСНОЕ ВОССТАНОВЛЕНИЕ</t>
  </si>
  <si>
    <t>ДЕТОКС-ЭФФЕКТ</t>
  </si>
  <si>
    <t>Крымское натуральное мыло восточное, 100 гр</t>
  </si>
  <si>
    <t>ФРУКТОВЫЙ БАЗАР</t>
  </si>
  <si>
    <t>КРЫМСКИЙ МОЖЖЕВЕЛЬНИК</t>
  </si>
  <si>
    <t>ЛАВАНДОВЫЙ БУКЕТ</t>
  </si>
  <si>
    <t>КРЫМСКИЙ МУСКАТ</t>
  </si>
  <si>
    <t>ЦЕЛИТЕЛЬНАЯ ГРЯЗЬ</t>
  </si>
  <si>
    <t>ТРАВЫ КРЫМА</t>
  </si>
  <si>
    <t>ЕЖЕВИЧНЫЙ КОКТЕЙЛЬ</t>
  </si>
  <si>
    <t>АРОМАТНАЯ РОЗА</t>
  </si>
  <si>
    <t>МОРСКОЙ БРИЗ</t>
  </si>
  <si>
    <t>СЛИВОЧНАЯ ОВСЯНКА</t>
  </si>
  <si>
    <t>СРЕДСТВА ДЛЯ ОЧИЩЕНИЯ КОЖИ</t>
  </si>
  <si>
    <t>ВИНО</t>
  </si>
  <si>
    <t>РОЗА ЧАЙНАЯ</t>
  </si>
  <si>
    <t>ФРУКТОВЫЙ</t>
  </si>
  <si>
    <t>МЯТНЫЙ</t>
  </si>
  <si>
    <t>КОФЕЙНЫЙ</t>
  </si>
  <si>
    <t>КОКОСОВЫЙ</t>
  </si>
  <si>
    <r>
      <rPr>
        <sz val="12"/>
        <color theme="1"/>
        <rFont val="Calibri"/>
        <family val="2"/>
        <scheme val="minor"/>
      </rPr>
      <t>Бельди</t>
    </r>
    <r>
      <rPr>
        <b/>
        <sz val="12"/>
        <color theme="1"/>
        <rFont val="Calibri"/>
        <family val="2"/>
        <scheme val="minor"/>
      </rPr>
      <t xml:space="preserve"> с красным вином</t>
    </r>
  </si>
  <si>
    <t>320-340</t>
  </si>
  <si>
    <r>
      <t xml:space="preserve">Бельди </t>
    </r>
    <r>
      <rPr>
        <b/>
        <sz val="12"/>
        <color theme="1"/>
        <rFont val="Calibri"/>
        <family val="2"/>
        <scheme val="minor"/>
      </rPr>
      <t>с горными травами</t>
    </r>
  </si>
  <si>
    <r>
      <t xml:space="preserve">Бельди </t>
    </r>
    <r>
      <rPr>
        <b/>
        <sz val="12"/>
        <color theme="1"/>
        <rFont val="Calibri"/>
        <family val="2"/>
        <scheme val="minor"/>
      </rPr>
      <t>с грязью Сакского озера</t>
    </r>
  </si>
  <si>
    <r>
      <t>Бельди</t>
    </r>
    <r>
      <rPr>
        <b/>
        <sz val="12"/>
        <color theme="1"/>
        <rFont val="Calibri"/>
        <family val="2"/>
        <scheme val="minor"/>
      </rPr>
      <t xml:space="preserve"> с лавандой</t>
    </r>
  </si>
  <si>
    <r>
      <t xml:space="preserve">Бельди </t>
    </r>
    <r>
      <rPr>
        <b/>
        <sz val="12"/>
        <color theme="1"/>
        <rFont val="Calibri"/>
        <family val="2"/>
        <scheme val="minor"/>
      </rPr>
      <t>с ягодами можжевельника</t>
    </r>
  </si>
  <si>
    <r>
      <t xml:space="preserve"> Бельди</t>
    </r>
    <r>
      <rPr>
        <b/>
        <sz val="12"/>
        <color theme="1"/>
        <rFont val="Calibri"/>
        <family val="2"/>
        <scheme val="minor"/>
      </rPr>
      <t xml:space="preserve"> с крымской розой</t>
    </r>
  </si>
  <si>
    <r>
      <t xml:space="preserve">Бельди </t>
    </r>
    <r>
      <rPr>
        <b/>
        <sz val="12"/>
        <color theme="1"/>
        <rFont val="Calibri"/>
        <family val="2"/>
        <scheme val="minor"/>
      </rPr>
      <t>с морской солью и ламинарией</t>
    </r>
  </si>
  <si>
    <r>
      <t>Бельди</t>
    </r>
    <r>
      <rPr>
        <b/>
        <sz val="12"/>
        <color theme="1"/>
        <rFont val="Calibri"/>
        <family val="2"/>
        <scheme val="minor"/>
      </rPr>
      <t xml:space="preserve"> хамам </t>
    </r>
  </si>
  <si>
    <t xml:space="preserve">СКРАБ для тела на основе оливкового масла СОЛЯНОЙ, 300 гр </t>
  </si>
  <si>
    <r>
      <rPr>
        <b/>
        <sz val="12"/>
        <color theme="1"/>
        <rFont val="Calibri"/>
        <family val="2"/>
        <scheme val="minor"/>
      </rPr>
      <t>АНТИЦЕЛЛЮЛИТНЫЙ</t>
    </r>
    <r>
      <rPr>
        <sz val="12"/>
        <color theme="1"/>
        <rFont val="Calibri"/>
        <family val="2"/>
        <scheme val="minor"/>
      </rPr>
      <t xml:space="preserve"> с ламинарией</t>
    </r>
  </si>
  <si>
    <r>
      <rPr>
        <b/>
        <sz val="12"/>
        <color theme="1"/>
        <rFont val="Calibri"/>
        <family val="2"/>
        <scheme val="minor"/>
      </rPr>
      <t>САКСКАЯ ГРЯЗЬ</t>
    </r>
    <r>
      <rPr>
        <sz val="12"/>
        <color theme="1"/>
        <rFont val="Calibri"/>
        <family val="2"/>
        <scheme val="minor"/>
      </rPr>
      <t xml:space="preserve"> с экстрактом лавра</t>
    </r>
  </si>
  <si>
    <r>
      <rPr>
        <b/>
        <sz val="12"/>
        <color theme="1"/>
        <rFont val="Calibri"/>
        <family val="2"/>
        <scheme val="minor"/>
      </rPr>
      <t>ИМБИРНЫЙ</t>
    </r>
    <r>
      <rPr>
        <sz val="12"/>
        <color theme="1"/>
        <rFont val="Calibri"/>
        <family val="2"/>
        <scheme val="minor"/>
      </rPr>
      <t xml:space="preserve"> на оливковом масле</t>
    </r>
  </si>
  <si>
    <r>
      <rPr>
        <b/>
        <sz val="12"/>
        <color theme="1"/>
        <rFont val="Calibri"/>
        <family val="2"/>
        <scheme val="minor"/>
      </rPr>
      <t>КОФЕЙНЫЙ</t>
    </r>
    <r>
      <rPr>
        <sz val="12"/>
        <color theme="1"/>
        <rFont val="Calibri"/>
        <family val="2"/>
        <scheme val="minor"/>
      </rPr>
      <t xml:space="preserve"> с пряностями</t>
    </r>
  </si>
  <si>
    <r>
      <rPr>
        <b/>
        <sz val="12"/>
        <color theme="1"/>
        <rFont val="Calibri"/>
        <family val="2"/>
        <scheme val="minor"/>
      </rPr>
      <t>ЛАВАНДОВЫЙ</t>
    </r>
    <r>
      <rPr>
        <sz val="12"/>
        <color theme="1"/>
        <rFont val="Calibri"/>
        <family val="2"/>
        <scheme val="minor"/>
      </rPr>
      <t xml:space="preserve"> с голубой глиной</t>
    </r>
  </si>
  <si>
    <r>
      <rPr>
        <b/>
        <sz val="12"/>
        <color theme="1"/>
        <rFont val="Calibri"/>
        <family val="2"/>
        <scheme val="minor"/>
      </rPr>
      <t>ЧАЙНАЯ РОЗА</t>
    </r>
    <r>
      <rPr>
        <sz val="12"/>
        <color theme="1"/>
        <rFont val="Calibri"/>
        <family val="2"/>
        <scheme val="minor"/>
      </rPr>
      <t xml:space="preserve"> с натуральными лепестками</t>
    </r>
  </si>
  <si>
    <r>
      <rPr>
        <b/>
        <sz val="12"/>
        <color theme="1"/>
        <rFont val="Calibri"/>
        <family val="2"/>
        <scheme val="minor"/>
      </rPr>
      <t>КОФЕ СО СЛИВКАМИ</t>
    </r>
    <r>
      <rPr>
        <sz val="12"/>
        <color theme="1"/>
        <rFont val="Calibri"/>
        <family val="2"/>
        <scheme val="minor"/>
      </rPr>
      <t xml:space="preserve"> для комбинированной кожи</t>
    </r>
  </si>
  <si>
    <r>
      <rPr>
        <b/>
        <sz val="12"/>
        <color theme="1"/>
        <rFont val="Calibri"/>
        <family val="2"/>
        <scheme val="minor"/>
      </rPr>
      <t>ОВСЯНКА С КОЗЬИМ МОЛОКОМ</t>
    </r>
    <r>
      <rPr>
        <sz val="12"/>
        <color theme="1"/>
        <rFont val="Calibri"/>
        <family val="2"/>
        <scheme val="minor"/>
      </rPr>
      <t xml:space="preserve"> для кожи склонной к сухости</t>
    </r>
  </si>
  <si>
    <r>
      <rPr>
        <b/>
        <sz val="12"/>
        <color theme="1"/>
        <rFont val="Calibri"/>
        <family val="2"/>
        <scheme val="minor"/>
      </rPr>
      <t>НЕЖНЫЙ КОКОС</t>
    </r>
    <r>
      <rPr>
        <sz val="12"/>
        <color theme="1"/>
        <rFont val="Calibri"/>
        <family val="2"/>
        <scheme val="minor"/>
      </rPr>
      <t xml:space="preserve"> для всех типов кожи</t>
    </r>
  </si>
  <si>
    <r>
      <rPr>
        <b/>
        <sz val="12"/>
        <color theme="1"/>
        <rFont val="Calibri"/>
        <family val="2"/>
        <scheme val="minor"/>
      </rPr>
      <t>ЦЕЛЕБНАЯ ГРЯЗЬ</t>
    </r>
    <r>
      <rPr>
        <sz val="12"/>
        <color theme="1"/>
        <rFont val="Calibri"/>
        <family val="2"/>
        <scheme val="minor"/>
      </rPr>
      <t xml:space="preserve"> для проблемной кожи</t>
    </r>
  </si>
  <si>
    <r>
      <rPr>
        <b/>
        <sz val="12"/>
        <color theme="1"/>
        <rFont val="Calibri"/>
        <family val="2"/>
        <scheme val="minor"/>
      </rPr>
      <t>ШОКОЛАДНЫЙ ПУДИНГ</t>
    </r>
    <r>
      <rPr>
        <sz val="12"/>
        <color theme="1"/>
        <rFont val="Calibri"/>
        <family val="2"/>
        <scheme val="minor"/>
      </rPr>
      <t xml:space="preserve"> для чувствительной кожи</t>
    </r>
  </si>
  <si>
    <r>
      <rPr>
        <b/>
        <sz val="12"/>
        <color theme="1"/>
        <rFont val="Calibri"/>
        <family val="2"/>
        <scheme val="minor"/>
      </rPr>
      <t>МИНДАЛЬ С ВАНИЛЬЮ</t>
    </r>
    <r>
      <rPr>
        <sz val="12"/>
        <color theme="1"/>
        <rFont val="Calibri"/>
        <family val="2"/>
        <scheme val="minor"/>
      </rPr>
      <t xml:space="preserve"> для зрелой кожи</t>
    </r>
  </si>
  <si>
    <t>СОЧНЫЕ ФРУКТЫ</t>
  </si>
  <si>
    <t>ВОСТОЧНЫЕ СЛАДОСТИ</t>
  </si>
  <si>
    <t>КРЫМСКИЙ БУКЕТ</t>
  </si>
  <si>
    <t>ОРЕХОВОЕ НАСЛАЖДЕНИЕ</t>
  </si>
  <si>
    <t>ЕЖЕВИЧНЫЙ ФРЕШ</t>
  </si>
  <si>
    <t>КОКОСОВЫЙ РАЙ</t>
  </si>
  <si>
    <t>КРАСНОЕ ВИНО</t>
  </si>
  <si>
    <t>РОЗОВЫЕ ЛЕПЕСТКИ</t>
  </si>
  <si>
    <r>
      <t xml:space="preserve">Джутовая мочалка + мыло </t>
    </r>
    <r>
      <rPr>
        <b/>
        <sz val="12"/>
        <color theme="1"/>
        <rFont val="Calibri"/>
        <family val="2"/>
        <scheme val="minor"/>
      </rPr>
      <t>Винное</t>
    </r>
  </si>
  <si>
    <r>
      <t xml:space="preserve">Джутовая мочалка + мыло </t>
    </r>
    <r>
      <rPr>
        <b/>
        <sz val="12"/>
        <color theme="1"/>
        <rFont val="Calibri"/>
        <family val="2"/>
        <scheme val="minor"/>
      </rPr>
      <t>С грязью Сакского озера</t>
    </r>
  </si>
  <si>
    <r>
      <t xml:space="preserve">Джутовая мочалка + мыло </t>
    </r>
    <r>
      <rPr>
        <b/>
        <sz val="12"/>
        <color theme="1"/>
        <rFont val="Calibri"/>
        <family val="2"/>
        <scheme val="minor"/>
      </rPr>
      <t>Лаванда</t>
    </r>
  </si>
  <si>
    <r>
      <t xml:space="preserve">Джутовая мочалка + мыло </t>
    </r>
    <r>
      <rPr>
        <b/>
        <sz val="12"/>
        <color theme="1"/>
        <rFont val="Calibri"/>
        <family val="2"/>
        <scheme val="minor"/>
      </rPr>
      <t>Можжевельник</t>
    </r>
  </si>
  <si>
    <r>
      <t xml:space="preserve">Джутовая мочалка + мыло </t>
    </r>
    <r>
      <rPr>
        <b/>
        <sz val="12"/>
        <color theme="1"/>
        <rFont val="Calibri"/>
        <family val="2"/>
        <scheme val="minor"/>
      </rPr>
      <t>Роза</t>
    </r>
  </si>
  <si>
    <t>СРЕДСТВА ПО УХОДУ ЗА КОЖЕЙ</t>
  </si>
  <si>
    <t>МАРОККАНСКИЙ АПЕЛЬСИН</t>
  </si>
  <si>
    <t>ЯГОДНЫЙ КОКТЕЙЛЬ</t>
  </si>
  <si>
    <t>КОКОС В ШОКОЛАДЕ</t>
  </si>
  <si>
    <t>КРЫМСКАЯ ФЕЕРИЯ</t>
  </si>
  <si>
    <t>ВОСТОЧНЫЙ САД</t>
  </si>
  <si>
    <t>ЦЕЛИТЕЛЬНОЕ АЛОЭ</t>
  </si>
  <si>
    <r>
      <rPr>
        <b/>
        <sz val="12"/>
        <color theme="1"/>
        <rFont val="Calibri"/>
        <family val="2"/>
        <scheme val="minor"/>
      </rPr>
      <t xml:space="preserve">ПИТАТЕЛЬНОЕ </t>
    </r>
    <r>
      <rPr>
        <sz val="12"/>
        <color theme="1"/>
        <rFont val="Calibri"/>
        <family val="2"/>
        <scheme val="minor"/>
      </rPr>
      <t>для тела</t>
    </r>
  </si>
  <si>
    <r>
      <t xml:space="preserve">УВЛАЖНЯЮЩЕЕ </t>
    </r>
    <r>
      <rPr>
        <sz val="12"/>
        <color theme="1"/>
        <rFont val="Calibri"/>
        <family val="2"/>
        <scheme val="minor"/>
      </rPr>
      <t>для тела</t>
    </r>
  </si>
  <si>
    <r>
      <rPr>
        <b/>
        <sz val="12"/>
        <color theme="1"/>
        <rFont val="Calibri"/>
        <family val="2"/>
        <scheme val="minor"/>
      </rPr>
      <t xml:space="preserve">ОМОЛАЖИВАЮЩЕЕ </t>
    </r>
    <r>
      <rPr>
        <sz val="12"/>
        <color theme="1"/>
        <rFont val="Calibri"/>
        <family val="2"/>
        <scheme val="minor"/>
      </rPr>
      <t>для шеи и декольте</t>
    </r>
  </si>
  <si>
    <r>
      <rPr>
        <b/>
        <sz val="12"/>
        <color theme="1"/>
        <rFont val="Calibri"/>
        <family val="2"/>
        <scheme val="minor"/>
      </rPr>
      <t>УХАЖИВАЮЩЕЕ</t>
    </r>
    <r>
      <rPr>
        <sz val="12"/>
        <color theme="1"/>
        <rFont val="Calibri"/>
        <family val="2"/>
        <scheme val="minor"/>
      </rPr>
      <t xml:space="preserve"> для рук</t>
    </r>
  </si>
  <si>
    <r>
      <rPr>
        <b/>
        <sz val="12"/>
        <color theme="1"/>
        <rFont val="Calibri"/>
        <family val="2"/>
        <scheme val="minor"/>
      </rPr>
      <t xml:space="preserve">ОХЛАЖДАЮЩЕЕ </t>
    </r>
    <r>
      <rPr>
        <sz val="12"/>
        <color theme="1"/>
        <rFont val="Calibri"/>
        <family val="2"/>
        <scheme val="minor"/>
      </rPr>
      <t>для ног</t>
    </r>
  </si>
  <si>
    <r>
      <rPr>
        <b/>
        <sz val="12"/>
        <color theme="1"/>
        <rFont val="Calibri"/>
        <family val="2"/>
        <scheme val="minor"/>
      </rPr>
      <t>СМЯГЧАЮЩЕЕ</t>
    </r>
    <r>
      <rPr>
        <sz val="12"/>
        <color theme="1"/>
        <rFont val="Calibri"/>
        <family val="2"/>
        <scheme val="minor"/>
      </rPr>
      <t xml:space="preserve"> для ног</t>
    </r>
  </si>
  <si>
    <t>УХОД ЗА ВОЛОСАМИ</t>
  </si>
  <si>
    <t>АКТИВНАЯ СВЕЖЕСТЬ</t>
  </si>
  <si>
    <t xml:space="preserve">СИЛЬНЫЕ КОРНИ </t>
  </si>
  <si>
    <t>ФИТО-ОЗДОРОВЛЕНИЕ</t>
  </si>
  <si>
    <t>НАТУРАЛЬНЫЙ УХОД</t>
  </si>
  <si>
    <t>Натуральная маска для волос с протеинами пшеницы, 250 гр</t>
  </si>
  <si>
    <r>
      <rPr>
        <b/>
        <sz val="12"/>
        <color theme="1"/>
        <rFont val="Calibri"/>
        <family val="2"/>
        <scheme val="minor"/>
      </rPr>
      <t>РОЗА КРЫМСКАЯ</t>
    </r>
    <r>
      <rPr>
        <sz val="12"/>
        <color theme="1"/>
        <rFont val="Calibri"/>
        <family val="2"/>
        <scheme val="minor"/>
      </rPr>
      <t xml:space="preserve"> питание для всех типов волос  </t>
    </r>
  </si>
  <si>
    <r>
      <rPr>
        <b/>
        <sz val="12"/>
        <color theme="1"/>
        <rFont val="Calibri"/>
        <family val="2"/>
        <scheme val="minor"/>
      </rPr>
      <t>ЛАВАНДА КРЫМСКАЯ</t>
    </r>
    <r>
      <rPr>
        <sz val="12"/>
        <color theme="1"/>
        <rFont val="Calibri"/>
        <family val="2"/>
        <scheme val="minor"/>
      </rPr>
      <t xml:space="preserve"> увлажнение для нормальных волос</t>
    </r>
  </si>
  <si>
    <r>
      <rPr>
        <b/>
        <sz val="12"/>
        <color theme="1"/>
        <rFont val="Calibri"/>
        <family val="2"/>
        <scheme val="minor"/>
      </rPr>
      <t>РОМАШКА КРЫМСКАЯ</t>
    </r>
    <r>
      <rPr>
        <sz val="12"/>
        <color theme="1"/>
        <rFont val="Calibri"/>
        <family val="2"/>
        <scheme val="minor"/>
      </rPr>
      <t xml:space="preserve"> для сухих и поврежденных волос</t>
    </r>
  </si>
  <si>
    <t>Натуральный бальзам для волос с кератином, 200 гр</t>
  </si>
  <si>
    <r>
      <rPr>
        <b/>
        <sz val="12"/>
        <color theme="1"/>
        <rFont val="Calibri"/>
        <family val="2"/>
        <scheme val="minor"/>
      </rPr>
      <t xml:space="preserve">РОЗА КРЫМСКАЯ </t>
    </r>
    <r>
      <rPr>
        <sz val="12"/>
        <color theme="1"/>
        <rFont val="Calibri"/>
        <family val="2"/>
        <scheme val="minor"/>
      </rPr>
      <t xml:space="preserve">питание для всех типов волос  </t>
    </r>
  </si>
  <si>
    <r>
      <rPr>
        <b/>
        <sz val="12"/>
        <color theme="1"/>
        <rFont val="Calibri"/>
        <family val="2"/>
        <scheme val="minor"/>
      </rPr>
      <t xml:space="preserve">ЛАВАНДА КРЫМСКАЯ </t>
    </r>
    <r>
      <rPr>
        <sz val="12"/>
        <color theme="1"/>
        <rFont val="Calibri"/>
        <family val="2"/>
        <scheme val="minor"/>
      </rPr>
      <t>увлажнение для нормальных волос</t>
    </r>
  </si>
  <si>
    <r>
      <rPr>
        <b/>
        <sz val="12"/>
        <color theme="1"/>
        <rFont val="Calibri"/>
        <family val="2"/>
        <scheme val="minor"/>
      </rPr>
      <t xml:space="preserve">РОМАШКА КРЫМСКАЯ </t>
    </r>
    <r>
      <rPr>
        <sz val="12"/>
        <color theme="1"/>
        <rFont val="Calibri"/>
        <family val="2"/>
        <scheme val="minor"/>
      </rPr>
      <t>для сухих и поврежденных волос</t>
    </r>
  </si>
  <si>
    <t>Натуральный шампунь для волос на душистой воде, 200 гр</t>
  </si>
  <si>
    <r>
      <rPr>
        <b/>
        <sz val="12"/>
        <color theme="1"/>
        <rFont val="Calibri"/>
        <family val="2"/>
        <scheme val="minor"/>
      </rPr>
      <t xml:space="preserve">РОЗА КРЫМСКАЯ </t>
    </r>
    <r>
      <rPr>
        <sz val="12"/>
        <color theme="1"/>
        <rFont val="Calibri"/>
        <family val="2"/>
        <scheme val="minor"/>
      </rPr>
      <t>питание для всех типов волос</t>
    </r>
  </si>
  <si>
    <t>БАЛЬЗАМЫ КОСМЕТИЧЕСКИЕ И ПРОФИЛАКТИЧЕСКИЕ</t>
  </si>
  <si>
    <t>350-370</t>
  </si>
  <si>
    <r>
      <t>Бальзам КРЫМСКАЯ ЗВЕЗДОЧКА</t>
    </r>
    <r>
      <rPr>
        <sz val="12"/>
        <color theme="1"/>
        <rFont val="Calibri (Основной текст)"/>
      </rPr>
      <t xml:space="preserve"> многофункциональный</t>
    </r>
  </si>
  <si>
    <t>Натуральный бальзам для губ, 7 гр (пенал-помадница)</t>
  </si>
  <si>
    <t>ВАНИЛЬНЫЙ МУСС</t>
  </si>
  <si>
    <t>ДИКИЙ МЕД</t>
  </si>
  <si>
    <t>КЛУБНИЧНЫЙ КОКТЕЙЛЬ</t>
  </si>
  <si>
    <t>КОЗЬЕ МОЛОКО</t>
  </si>
  <si>
    <t>КРЫМСКИЕ ТРАВЫ</t>
  </si>
  <si>
    <t>ЛЕТНИЙ ПОЦЕЛУЙ</t>
  </si>
  <si>
    <t>МУСКАТ КРАСНЫЙ</t>
  </si>
  <si>
    <t>ЧАЙНАЯ РОЗА</t>
  </si>
  <si>
    <t>ШОКОЛАДНЫЙ ПУДИНГ</t>
  </si>
  <si>
    <t xml:space="preserve">Натуральные твердые духи, 11 гр </t>
  </si>
  <si>
    <t>МАСЛА КОСМЕТИЧЕСКИЕ</t>
  </si>
  <si>
    <r>
      <rPr>
        <b/>
        <sz val="12"/>
        <color theme="1"/>
        <rFont val="Calibri"/>
        <family val="2"/>
        <scheme val="minor"/>
      </rPr>
      <t xml:space="preserve">ВАНИЛЬНОЕ </t>
    </r>
    <r>
      <rPr>
        <sz val="12"/>
        <color theme="1"/>
        <rFont val="Calibri"/>
        <family val="2"/>
        <scheme val="minor"/>
      </rPr>
      <t>для губ</t>
    </r>
  </si>
  <si>
    <r>
      <rPr>
        <b/>
        <sz val="12"/>
        <color theme="1"/>
        <rFont val="Calibri"/>
        <family val="2"/>
        <scheme val="minor"/>
      </rPr>
      <t>ИНЖИР И БАРБАРИС</t>
    </r>
    <r>
      <rPr>
        <sz val="12"/>
        <color theme="1"/>
        <rFont val="Calibri"/>
        <family val="2"/>
        <scheme val="minor"/>
      </rPr>
      <t xml:space="preserve"> для волос</t>
    </r>
    <r>
      <rPr>
        <sz val="12"/>
        <color theme="1"/>
        <rFont val="Calibri"/>
        <family val="2"/>
        <scheme val="minor"/>
      </rPr>
      <t>, питание и восстановление</t>
    </r>
  </si>
  <si>
    <r>
      <rPr>
        <b/>
        <sz val="12"/>
        <color theme="1"/>
        <rFont val="Calibri"/>
        <family val="2"/>
        <scheme val="minor"/>
      </rPr>
      <t xml:space="preserve">ЛОПУХ И КРАПИВА </t>
    </r>
    <r>
      <rPr>
        <sz val="12"/>
        <color theme="1"/>
        <rFont val="Calibri"/>
        <family val="2"/>
        <scheme val="minor"/>
      </rPr>
      <t>для волос</t>
    </r>
    <r>
      <rPr>
        <sz val="12"/>
        <color theme="1"/>
        <rFont val="Calibri"/>
        <family val="2"/>
        <scheme val="minor"/>
      </rPr>
      <t>, укрепление и рост</t>
    </r>
  </si>
  <si>
    <r>
      <rPr>
        <b/>
        <sz val="12"/>
        <color theme="1"/>
        <rFont val="Calibri"/>
        <family val="2"/>
        <scheme val="minor"/>
      </rPr>
      <t xml:space="preserve">РОМАШКА И ШАЛФЕЙ </t>
    </r>
    <r>
      <rPr>
        <sz val="12"/>
        <color theme="1"/>
        <rFont val="Calibri"/>
        <family val="2"/>
        <scheme val="minor"/>
      </rPr>
      <t>для волос</t>
    </r>
    <r>
      <rPr>
        <sz val="12"/>
        <color theme="1"/>
        <rFont val="Calibri"/>
        <family val="2"/>
        <scheme val="minor"/>
      </rPr>
      <t>, объем и блеск</t>
    </r>
  </si>
  <si>
    <r>
      <rPr>
        <b/>
        <sz val="12"/>
        <color theme="1"/>
        <rFont val="Calibri"/>
        <family val="2"/>
        <scheme val="minor"/>
      </rPr>
      <t xml:space="preserve">ШОКОЛАД И ВАНИЛЬ </t>
    </r>
    <r>
      <rPr>
        <sz val="12"/>
        <color theme="1"/>
        <rFont val="Calibri"/>
        <family val="2"/>
        <scheme val="minor"/>
      </rPr>
      <t>для лица</t>
    </r>
    <r>
      <rPr>
        <sz val="12"/>
        <color theme="1"/>
        <rFont val="Calibri"/>
        <family val="2"/>
        <scheme val="minor"/>
      </rPr>
      <t>, интенсивное питание</t>
    </r>
  </si>
  <si>
    <r>
      <rPr>
        <b/>
        <sz val="12"/>
        <color theme="1"/>
        <rFont val="Calibri"/>
        <family val="2"/>
        <scheme val="minor"/>
      </rPr>
      <t xml:space="preserve">КОЗЬЕ МОЛОКО </t>
    </r>
    <r>
      <rPr>
        <sz val="12"/>
        <color theme="1"/>
        <rFont val="Calibri"/>
        <family val="2"/>
        <scheme val="minor"/>
      </rPr>
      <t>для снятия макияжа</t>
    </r>
    <r>
      <rPr>
        <sz val="12"/>
        <color theme="1"/>
        <rFont val="Calibri"/>
        <family val="2"/>
        <scheme val="minor"/>
      </rPr>
      <t>, эффективное очищение</t>
    </r>
  </si>
  <si>
    <r>
      <rPr>
        <b/>
        <sz val="12"/>
        <color theme="1"/>
        <rFont val="Calibri"/>
        <family val="2"/>
        <scheme val="minor"/>
      </rPr>
      <t xml:space="preserve">ВИНОГРАД И АБРИКОС </t>
    </r>
    <r>
      <rPr>
        <sz val="12"/>
        <color theme="1"/>
        <rFont val="Calibri"/>
        <family val="2"/>
        <scheme val="minor"/>
      </rPr>
      <t>для лица</t>
    </r>
    <r>
      <rPr>
        <sz val="12"/>
        <color theme="1"/>
        <rFont val="Calibri"/>
        <family val="2"/>
        <scheme val="minor"/>
      </rPr>
      <t xml:space="preserve">, с эффектом пилинга </t>
    </r>
  </si>
  <si>
    <r>
      <rPr>
        <b/>
        <sz val="12"/>
        <color theme="1"/>
        <rFont val="Calibri"/>
        <family val="2"/>
        <scheme val="minor"/>
      </rPr>
      <t xml:space="preserve">ЧЕРНАЯ ГОРЧИЦА </t>
    </r>
    <r>
      <rPr>
        <sz val="12"/>
        <color theme="1"/>
        <rFont val="Calibri"/>
        <family val="2"/>
        <scheme val="minor"/>
      </rPr>
      <t>для тела</t>
    </r>
    <r>
      <rPr>
        <sz val="12"/>
        <color theme="1"/>
        <rFont val="Calibri"/>
        <family val="2"/>
        <scheme val="minor"/>
      </rPr>
      <t>, антицеллюлитное</t>
    </r>
  </si>
  <si>
    <r>
      <rPr>
        <b/>
        <sz val="12"/>
        <color theme="1"/>
        <rFont val="Calibri"/>
        <family val="2"/>
        <scheme val="minor"/>
      </rPr>
      <t xml:space="preserve">ПОСЛЕ ЗАГАРА </t>
    </r>
    <r>
      <rPr>
        <sz val="12"/>
        <color theme="1"/>
        <rFont val="Calibri"/>
        <family val="2"/>
        <scheme val="minor"/>
      </rPr>
      <t>для тела</t>
    </r>
    <r>
      <rPr>
        <sz val="12"/>
        <color theme="1"/>
        <rFont val="Calibri"/>
        <family val="2"/>
        <scheme val="minor"/>
      </rPr>
      <t>, успокаивающее с пантенолом</t>
    </r>
  </si>
  <si>
    <r>
      <rPr>
        <b/>
        <sz val="12"/>
        <color theme="1"/>
        <rFont val="Calibri"/>
        <family val="2"/>
        <scheme val="minor"/>
      </rPr>
      <t xml:space="preserve">КРЫМСКИЕ ТРАВЫ </t>
    </r>
    <r>
      <rPr>
        <sz val="12"/>
        <color theme="1"/>
        <rFont val="Calibri"/>
        <family val="2"/>
        <scheme val="minor"/>
      </rPr>
      <t>для тела</t>
    </r>
    <r>
      <rPr>
        <sz val="12"/>
        <color theme="1"/>
        <rFont val="Calibri"/>
        <family val="2"/>
        <scheme val="minor"/>
      </rPr>
      <t>, полезное увлажнение</t>
    </r>
  </si>
  <si>
    <t xml:space="preserve">Масла косметические с экстрактами, 98 гр </t>
  </si>
  <si>
    <t>ПРОДУКЦИЯ НА ОСНОВЕ ЛЕЧЕБНОЙ ГРЯЗИ И МИНЕРАЛЬНЫХ СОЛЕЙ</t>
  </si>
  <si>
    <t>Грязь иловая сульфидная Сакского озера</t>
  </si>
  <si>
    <t>Соль морская с эфирными маслами, 400 гр</t>
  </si>
  <si>
    <r>
      <rPr>
        <b/>
        <sz val="12"/>
        <color theme="1"/>
        <rFont val="Calibri"/>
        <family val="2"/>
        <scheme val="minor"/>
      </rPr>
      <t>Наслаждение</t>
    </r>
    <r>
      <rPr>
        <sz val="12"/>
        <color theme="1"/>
        <rFont val="Calibri"/>
        <family val="2"/>
        <scheme val="minor"/>
      </rPr>
      <t xml:space="preserve"> с крымским вином</t>
    </r>
  </si>
  <si>
    <r>
      <rPr>
        <b/>
        <sz val="12"/>
        <color theme="1"/>
        <rFont val="Calibri"/>
        <family val="2"/>
        <scheme val="minor"/>
      </rPr>
      <t>Релаксирующая</t>
    </r>
    <r>
      <rPr>
        <sz val="12"/>
        <color theme="1"/>
        <rFont val="Calibri"/>
        <family val="2"/>
        <scheme val="minor"/>
      </rPr>
      <t xml:space="preserve"> с лавандой</t>
    </r>
  </si>
  <si>
    <r>
      <rPr>
        <b/>
        <sz val="12"/>
        <color theme="1"/>
        <rFont val="Calibri"/>
        <family val="2"/>
        <scheme val="minor"/>
      </rPr>
      <t>Восстанавливающая</t>
    </r>
    <r>
      <rPr>
        <sz val="12"/>
        <color theme="1"/>
        <rFont val="Calibri"/>
        <family val="2"/>
        <scheme val="minor"/>
      </rPr>
      <t xml:space="preserve"> с ламинарией</t>
    </r>
  </si>
  <si>
    <r>
      <rPr>
        <b/>
        <sz val="12"/>
        <color theme="1"/>
        <rFont val="Calibri"/>
        <family val="2"/>
        <scheme val="minor"/>
      </rPr>
      <t>Тонизирующая</t>
    </r>
    <r>
      <rPr>
        <sz val="12"/>
        <color theme="1"/>
        <rFont val="Calibri"/>
        <family val="2"/>
        <scheme val="minor"/>
      </rPr>
      <t xml:space="preserve"> с мандарином</t>
    </r>
  </si>
  <si>
    <r>
      <rPr>
        <b/>
        <sz val="12"/>
        <color theme="1"/>
        <rFont val="Calibri"/>
        <family val="2"/>
        <scheme val="minor"/>
      </rPr>
      <t xml:space="preserve">Смягчающая </t>
    </r>
    <r>
      <rPr>
        <sz val="12"/>
        <color theme="1"/>
        <rFont val="Calibri"/>
        <family val="2"/>
        <scheme val="minor"/>
      </rPr>
      <t>для маникюра,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с лепестками роз</t>
    </r>
  </si>
  <si>
    <r>
      <rPr>
        <b/>
        <sz val="12"/>
        <color theme="1"/>
        <rFont val="Calibri"/>
        <family val="2"/>
        <scheme val="minor"/>
      </rPr>
      <t>Освежающая</t>
    </r>
    <r>
      <rPr>
        <sz val="12"/>
        <color theme="1"/>
        <rFont val="Calibri"/>
        <family val="2"/>
        <scheme val="minor"/>
      </rPr>
      <t xml:space="preserve"> для ног,</t>
    </r>
    <r>
      <rPr>
        <sz val="12"/>
        <color theme="1"/>
        <rFont val="Calibri"/>
        <family val="2"/>
        <scheme val="minor"/>
      </rPr>
      <t xml:space="preserve"> с мятой</t>
    </r>
  </si>
  <si>
    <r>
      <rPr>
        <b/>
        <sz val="12"/>
        <color theme="1"/>
        <rFont val="Calibri (Основной текст)"/>
      </rPr>
      <t xml:space="preserve">Винное ассорти - </t>
    </r>
    <r>
      <rPr>
        <sz val="12"/>
        <color theme="1"/>
        <rFont val="Calibri (Основной текст)"/>
      </rPr>
      <t>крымское натуральное мыло</t>
    </r>
    <r>
      <rPr>
        <sz val="12"/>
        <color theme="1"/>
        <rFont val="Calibri"/>
        <family val="2"/>
        <scheme val="minor"/>
      </rPr>
      <t xml:space="preserve">: </t>
    </r>
    <r>
      <rPr>
        <sz val="12"/>
        <color theme="1"/>
        <rFont val="Calibri"/>
        <family val="2"/>
        <scheme val="minor"/>
      </rPr>
      <t>Каберне 100г, Черный доктор 100г, Шардоне 100г</t>
    </r>
  </si>
  <si>
    <r>
      <rPr>
        <b/>
        <sz val="12"/>
        <color theme="1"/>
        <rFont val="Calibri (Основной текст)"/>
      </rPr>
      <t>На козьем молоке</t>
    </r>
    <r>
      <rPr>
        <sz val="12"/>
        <color theme="1"/>
        <rFont val="Calibri (Основной текст)"/>
      </rPr>
      <t xml:space="preserve"> -</t>
    </r>
    <r>
      <rPr>
        <sz val="12"/>
        <color theme="1"/>
        <rFont val="Calibri"/>
        <family val="2"/>
        <scheme val="minor"/>
      </rPr>
      <t xml:space="preserve"> м</t>
    </r>
    <r>
      <rPr>
        <sz val="12"/>
        <color theme="1"/>
        <rFont val="Calibri"/>
        <family val="2"/>
        <scheme val="minor"/>
      </rPr>
      <t>ыло на козьем молоке: Сливочный мусс 100 г, Мускатная долина 100 г, Молочный шоколад 100 г</t>
    </r>
  </si>
  <si>
    <r>
      <rPr>
        <b/>
        <sz val="12"/>
        <color theme="1"/>
        <rFont val="Calibri (Основной текст)"/>
      </rPr>
      <t xml:space="preserve">Желтая акварель - </t>
    </r>
    <r>
      <rPr>
        <sz val="12"/>
        <color theme="1"/>
        <rFont val="Calibri (Основной текст)"/>
      </rPr>
      <t xml:space="preserve">крымское натуральное мыло: </t>
    </r>
    <r>
      <rPr>
        <sz val="12"/>
        <color theme="1"/>
        <rFont val="Calibri"/>
        <family val="2"/>
        <scheme val="minor"/>
      </rPr>
      <t>Можевельник 100г, Лаванда 100г, Сакская грязь 100г</t>
    </r>
  </si>
  <si>
    <r>
      <rPr>
        <b/>
        <sz val="12"/>
        <color theme="1"/>
        <rFont val="Calibri (Основной текст)"/>
      </rPr>
      <t xml:space="preserve">Красная акварель </t>
    </r>
    <r>
      <rPr>
        <sz val="12"/>
        <color theme="1"/>
        <rFont val="Calibri (Основной текст)"/>
      </rPr>
      <t xml:space="preserve">- крымское натуральное мыло: </t>
    </r>
    <r>
      <rPr>
        <sz val="12"/>
        <color theme="1"/>
        <rFont val="Calibri"/>
        <family val="2"/>
        <scheme val="minor"/>
      </rPr>
      <t>Роза 100г, Винное 100г, Алоэ с люффой 100 г</t>
    </r>
  </si>
  <si>
    <r>
      <t xml:space="preserve">Подставка для твердых духов из пластика </t>
    </r>
    <r>
      <rPr>
        <sz val="12"/>
        <color theme="1"/>
        <rFont val="Calibri (Основной текст)"/>
      </rPr>
      <t>с пробниками</t>
    </r>
  </si>
  <si>
    <t xml:space="preserve">Склад МОРЕБИО - г.Севастополь </t>
  </si>
  <si>
    <r>
      <rPr>
        <b/>
        <sz val="12"/>
        <color rgb="FF7030A0"/>
        <rFont val="Calibri (Основной текст)"/>
      </rPr>
      <t>Набор "Лукошко" №16</t>
    </r>
    <r>
      <rPr>
        <sz val="12"/>
        <color theme="1"/>
        <rFont val="Calibri"/>
        <family val="2"/>
        <scheme val="minor"/>
      </rPr>
      <t xml:space="preserve"> - </t>
    </r>
    <r>
      <rPr>
        <b/>
        <sz val="12"/>
        <color theme="1"/>
        <rFont val="Calibri"/>
        <family val="2"/>
        <scheme val="minor"/>
      </rPr>
      <t>Суфле для тела</t>
    </r>
    <r>
      <rPr>
        <sz val="12"/>
        <color theme="1"/>
        <rFont val="Calibri"/>
        <family val="2"/>
        <scheme val="minor"/>
      </rPr>
      <t xml:space="preserve"> "Ухаживающее" 250гр, </t>
    </r>
    <r>
      <rPr>
        <b/>
        <sz val="12"/>
        <color theme="1"/>
        <rFont val="Calibri"/>
        <family val="2"/>
        <scheme val="minor"/>
      </rPr>
      <t>Масло для губ</t>
    </r>
    <r>
      <rPr>
        <sz val="12"/>
        <color theme="1"/>
        <rFont val="Calibri"/>
        <family val="2"/>
        <scheme val="minor"/>
      </rPr>
      <t xml:space="preserve"> "Розовое" 11гр.</t>
    </r>
  </si>
  <si>
    <r>
      <rPr>
        <b/>
        <sz val="12"/>
        <color rgb="FF7030A0"/>
        <rFont val="Calibri (Основной текст)"/>
      </rPr>
      <t>Набор "Лукошко" №17</t>
    </r>
    <r>
      <rPr>
        <sz val="12"/>
        <color theme="1"/>
        <rFont val="Calibri"/>
        <family val="2"/>
        <scheme val="minor"/>
      </rPr>
      <t xml:space="preserve"> - </t>
    </r>
    <r>
      <rPr>
        <b/>
        <sz val="12"/>
        <color theme="1"/>
        <rFont val="Calibri"/>
        <family val="2"/>
        <scheme val="minor"/>
      </rPr>
      <t>Скраб кокосовый</t>
    </r>
    <r>
      <rPr>
        <sz val="12"/>
        <color theme="1"/>
        <rFont val="Calibri"/>
        <family val="2"/>
        <scheme val="minor"/>
      </rPr>
      <t xml:space="preserve"> "Ежевичный фреш" 300гр, </t>
    </r>
    <r>
      <rPr>
        <b/>
        <sz val="12"/>
        <color theme="1"/>
        <rFont val="Calibri"/>
        <family val="2"/>
        <scheme val="minor"/>
      </rPr>
      <t xml:space="preserve">Мыло на козьем молоке </t>
    </r>
    <r>
      <rPr>
        <sz val="12"/>
        <color theme="1"/>
        <rFont val="Calibri"/>
        <family val="2"/>
        <scheme val="minor"/>
      </rPr>
      <t xml:space="preserve">"Белоснежный кокос" 100гр, </t>
    </r>
    <r>
      <rPr>
        <b/>
        <sz val="12"/>
        <color theme="1"/>
        <rFont val="Calibri"/>
        <family val="2"/>
        <scheme val="minor"/>
      </rPr>
      <t>Мочалка джутовая.</t>
    </r>
    <r>
      <rPr>
        <sz val="12"/>
        <color theme="1"/>
        <rFont val="Calibri"/>
        <family val="2"/>
        <scheme val="minor"/>
      </rPr>
      <t xml:space="preserve"> </t>
    </r>
  </si>
  <si>
    <t>Сумма вашего заказа</t>
  </si>
  <si>
    <r>
      <t xml:space="preserve">Набор </t>
    </r>
    <r>
      <rPr>
        <b/>
        <sz val="12"/>
        <color rgb="FF000000"/>
        <rFont val="Arial Narrow"/>
      </rPr>
      <t>Мастер чая зеленый (</t>
    </r>
    <r>
      <rPr>
        <sz val="12"/>
        <color rgb="FF000000"/>
        <rFont val="Arial Narrow"/>
        <family val="2"/>
      </rPr>
      <t>набор конструктор, 140 гр)</t>
    </r>
  </si>
  <si>
    <r>
      <t xml:space="preserve">Набор </t>
    </r>
    <r>
      <rPr>
        <b/>
        <sz val="12"/>
        <color rgb="FF000000"/>
        <rFont val="Arial Narrow"/>
      </rPr>
      <t>Мастер чая черный</t>
    </r>
    <r>
      <rPr>
        <sz val="12"/>
        <color rgb="FF000000"/>
        <rFont val="Arial Narrow"/>
        <family val="2"/>
      </rPr>
      <t xml:space="preserve"> (набор конструктор, 140 гр)</t>
    </r>
  </si>
  <si>
    <t>Новинка</t>
  </si>
  <si>
    <t>Ассорти, 400 гр</t>
  </si>
  <si>
    <t>Фруктово-Ореховое Ассорти, 400 гр</t>
  </si>
  <si>
    <t>Любимый Крым №1, 400 гр</t>
  </si>
  <si>
    <t>Любимый Крым №2, 400 гр</t>
  </si>
  <si>
    <r>
      <rPr>
        <b/>
        <sz val="12"/>
        <color rgb="FF000000"/>
        <rFont val="Arial Narrow"/>
      </rPr>
      <t>Антистресс</t>
    </r>
    <r>
      <rPr>
        <sz val="12"/>
        <color rgb="FF000000"/>
        <rFont val="Arial Narrow"/>
        <family val="2"/>
      </rPr>
      <t>, 75 гр</t>
    </r>
  </si>
  <si>
    <r>
      <rPr>
        <b/>
        <sz val="12"/>
        <color rgb="FF000000"/>
        <rFont val="Arial Narrow"/>
      </rPr>
      <t>Детокс</t>
    </r>
    <r>
      <rPr>
        <sz val="12"/>
        <color rgb="FF000000"/>
        <rFont val="Arial Narrow"/>
        <family val="2"/>
      </rPr>
      <t>, 75 гр</t>
    </r>
  </si>
  <si>
    <r>
      <rPr>
        <b/>
        <sz val="12"/>
        <color rgb="FF000000"/>
        <rFont val="Arial Narrow"/>
      </rPr>
      <t>Релакс</t>
    </r>
    <r>
      <rPr>
        <sz val="12"/>
        <color rgb="FF000000"/>
        <rFont val="Arial Narrow"/>
        <family val="2"/>
      </rPr>
      <t>, 75 гр</t>
    </r>
  </si>
  <si>
    <r>
      <rPr>
        <b/>
        <sz val="12"/>
        <color rgb="FF000000"/>
        <rFont val="Arial Narrow"/>
      </rPr>
      <t>Тонус</t>
    </r>
    <r>
      <rPr>
        <sz val="12"/>
        <color rgb="FF000000"/>
        <rFont val="Arial Narrow"/>
        <family val="2"/>
      </rPr>
      <t>, 75 гр</t>
    </r>
  </si>
  <si>
    <r>
      <rPr>
        <b/>
        <sz val="12"/>
        <color rgb="FF000000"/>
        <rFont val="Arial Narrow"/>
      </rPr>
      <t>Иммуно</t>
    </r>
    <r>
      <rPr>
        <sz val="12"/>
        <color rgb="FF000000"/>
        <rFont val="Arial Narrow"/>
        <family val="2"/>
      </rPr>
      <t>, 75 гр</t>
    </r>
  </si>
  <si>
    <r>
      <rPr>
        <b/>
        <sz val="12"/>
        <color rgb="FF000000"/>
        <rFont val="Arial Narrow"/>
      </rPr>
      <t>Фитнесс</t>
    </r>
    <r>
      <rPr>
        <sz val="12"/>
        <color rgb="FF000000"/>
        <rFont val="Arial Narrow"/>
        <family val="2"/>
      </rPr>
      <t>, 75 гр</t>
    </r>
  </si>
  <si>
    <t xml:space="preserve">"FLORIS", Чай в ПЭТ БАНКЕ </t>
  </si>
  <si>
    <t xml:space="preserve">"FLORIS", Чай в ФИЛЬТР-ПАКЕТАХ  </t>
  </si>
  <si>
    <t xml:space="preserve">"FLORIS", Подарочные наборы чая  </t>
  </si>
  <si>
    <t xml:space="preserve">"FLORIS", КРЫМСКИЕ СЛАДОСТИ  </t>
  </si>
  <si>
    <t>"КРЫМ-ЧАЙ", Подарочные наборы плодово-травяных чаев</t>
  </si>
  <si>
    <t>"Крым-чай", АРОМАТИЧЕСКИЕ САШЕ из трав и цветов (упаковка-подставка, 12 шт.)</t>
  </si>
  <si>
    <t>"КРЫМ-ЧАЙ", ФИТОЧАЙ</t>
  </si>
  <si>
    <t>"FLORIS", ЧЕРНЫЙ и ЗЕЛЕНЫЙ чай. ИВАН-ЧАЙ</t>
  </si>
  <si>
    <t>"FLORIS", РАССЫПНОЙ чай</t>
  </si>
  <si>
    <t>"FLORIS", ОЗДОРОВИТЕЛЬНЫЙ чай, рассыпной</t>
  </si>
  <si>
    <t xml:space="preserve">"FLORIS", Подарочные наборы ЧАЙ+ЛУКУМ  </t>
  </si>
  <si>
    <r>
      <t xml:space="preserve">Удобные кусочки </t>
    </r>
    <r>
      <rPr>
        <b/>
        <sz val="12"/>
        <color rgb="FF000000"/>
        <rFont val="Arial Narrow"/>
      </rPr>
      <t>КРЫМСКИЙ НАБОР</t>
    </r>
    <r>
      <rPr>
        <sz val="12"/>
        <color rgb="FF000000"/>
        <rFont val="Arial Narrow"/>
        <family val="2"/>
      </rPr>
      <t xml:space="preserve"> (Роза+Мята+Лаванда) </t>
    </r>
  </si>
  <si>
    <r>
      <t xml:space="preserve">Удобные кусочки </t>
    </r>
    <r>
      <rPr>
        <b/>
        <sz val="12"/>
        <color rgb="FF000000"/>
        <rFont val="Arial Narrow"/>
      </rPr>
      <t>РОЗОВЫЙ</t>
    </r>
    <r>
      <rPr>
        <sz val="12"/>
        <color rgb="FF000000"/>
        <rFont val="Arial Narrow"/>
        <family val="2"/>
      </rPr>
      <t xml:space="preserve"> (ароматная крымская роза)</t>
    </r>
  </si>
  <si>
    <r>
      <t xml:space="preserve">Удобные кусочки </t>
    </r>
    <r>
      <rPr>
        <b/>
        <sz val="12"/>
        <color rgb="FF000000"/>
        <rFont val="Arial Narrow"/>
      </rPr>
      <t>ИМБИРНЫЙ</t>
    </r>
    <r>
      <rPr>
        <sz val="12"/>
        <color rgb="FF000000"/>
        <rFont val="Arial Narrow"/>
        <family val="2"/>
      </rPr>
      <t xml:space="preserve"> (душистый имбирь) </t>
    </r>
  </si>
  <si>
    <r>
      <t xml:space="preserve">Удобные кусочки </t>
    </r>
    <r>
      <rPr>
        <b/>
        <sz val="12"/>
        <color rgb="FF000000"/>
        <rFont val="Arial Narrow"/>
      </rPr>
      <t>ПРЯНОЕ АССОРТИ</t>
    </r>
    <r>
      <rPr>
        <sz val="12"/>
        <color rgb="FF000000"/>
        <rFont val="Arial Narrow"/>
        <family val="2"/>
      </rPr>
      <t xml:space="preserve"> (Роза+Мята+Лаванда+Имбирь+Зеленый чай) </t>
    </r>
  </si>
  <si>
    <t xml:space="preserve">Молочко после загара с пантенолом, 250 гр </t>
  </si>
  <si>
    <r>
      <rPr>
        <sz val="12"/>
        <color theme="1"/>
        <rFont val="Calibri"/>
        <family val="2"/>
        <scheme val="minor"/>
      </rPr>
      <t>Для</t>
    </r>
    <r>
      <rPr>
        <b/>
        <sz val="12"/>
        <color theme="1"/>
        <rFont val="Calibri"/>
        <family val="2"/>
        <scheme val="minor"/>
      </rPr>
      <t xml:space="preserve"> ЛИЦА И ДЕКОЛЬТЕ</t>
    </r>
  </si>
  <si>
    <r>
      <rPr>
        <sz val="12"/>
        <color theme="1"/>
        <rFont val="Calibri"/>
        <family val="2"/>
        <scheme val="minor"/>
      </rPr>
      <t>Для</t>
    </r>
    <r>
      <rPr>
        <b/>
        <sz val="12"/>
        <color theme="1"/>
        <rFont val="Calibri"/>
        <family val="2"/>
        <scheme val="minor"/>
      </rPr>
      <t xml:space="preserve"> ТЕЛА</t>
    </r>
  </si>
  <si>
    <t>250-300</t>
  </si>
  <si>
    <r>
      <rPr>
        <b/>
        <sz val="12"/>
        <color theme="1"/>
        <rFont val="Calibri"/>
        <family val="2"/>
        <scheme val="minor"/>
      </rPr>
      <t>Подарочный ЛИМИТИРОВАННЫЙ набор "Вишня в шоколаде"</t>
    </r>
    <r>
      <rPr>
        <sz val="12"/>
        <color theme="1"/>
        <rFont val="Calibri"/>
        <family val="2"/>
        <scheme val="minor"/>
      </rPr>
      <t xml:space="preserve"> - Мягкое мыло Бельди, 200гр. и Сахарный скраб, 250гр. </t>
    </r>
    <r>
      <rPr>
        <b/>
        <sz val="12"/>
        <color theme="1"/>
        <rFont val="Calibri"/>
        <family val="2"/>
        <scheme val="minor"/>
      </rPr>
      <t>(срок годности до 05.12.2017)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rgb="FFFF0000"/>
        <rFont val="Calibri (Основной текст)"/>
      </rPr>
      <t>ЦЕНА СНИЖЕНА</t>
    </r>
  </si>
  <si>
    <t>ЭВКАЛИПТ</t>
  </si>
  <si>
    <t>КИПАРИС</t>
  </si>
  <si>
    <t>АПЕЛЬСИН</t>
  </si>
  <si>
    <t>БЕРГАМОТ</t>
  </si>
  <si>
    <t>ЧАЙНОЕ ДЕРЕВО</t>
  </si>
  <si>
    <t>МЯТА</t>
  </si>
  <si>
    <t>МАНДАРИН</t>
  </si>
  <si>
    <t>ИЛАНГ-ИЛАНГ</t>
  </si>
  <si>
    <t>ЛИМОН</t>
  </si>
  <si>
    <t>ПАЧУЛИ</t>
  </si>
  <si>
    <t>КЕДР</t>
  </si>
  <si>
    <t>ГВОЗДИКА</t>
  </si>
  <si>
    <t>КОРИЦА</t>
  </si>
  <si>
    <t xml:space="preserve">Масло для губ и кутикулы, 11 гр </t>
  </si>
  <si>
    <r>
      <rPr>
        <b/>
        <sz val="12"/>
        <color theme="1"/>
        <rFont val="Calibri"/>
        <family val="2"/>
        <scheme val="minor"/>
      </rPr>
      <t xml:space="preserve">АПЕЛЬСИНОВОЕ </t>
    </r>
    <r>
      <rPr>
        <sz val="12"/>
        <color theme="1"/>
        <rFont val="Calibri"/>
        <family val="2"/>
        <scheme val="minor"/>
      </rPr>
      <t>для  ногтей и култикулы</t>
    </r>
  </si>
  <si>
    <r>
      <rPr>
        <b/>
        <sz val="12"/>
        <color theme="1"/>
        <rFont val="Calibri"/>
        <family val="2"/>
        <scheme val="minor"/>
      </rPr>
      <t>РОЗОВОЕ</t>
    </r>
    <r>
      <rPr>
        <sz val="12"/>
        <color theme="1"/>
        <rFont val="Calibri"/>
        <family val="2"/>
        <scheme val="minor"/>
      </rPr>
      <t xml:space="preserve"> для губ</t>
    </r>
  </si>
  <si>
    <r>
      <rPr>
        <b/>
        <sz val="12"/>
        <color theme="1"/>
        <rFont val="Calibri"/>
        <family val="2"/>
        <scheme val="minor"/>
      </rPr>
      <t xml:space="preserve">ВИНОГРАДНОЕ </t>
    </r>
    <r>
      <rPr>
        <sz val="12"/>
        <color theme="1"/>
        <rFont val="Calibri"/>
        <family val="2"/>
        <scheme val="minor"/>
      </rPr>
      <t>для губ</t>
    </r>
  </si>
  <si>
    <r>
      <rPr>
        <b/>
        <sz val="12"/>
        <color theme="1"/>
        <rFont val="Calibri"/>
        <family val="2"/>
        <scheme val="minor"/>
      </rPr>
      <t>ЯГОДНОЕ</t>
    </r>
    <r>
      <rPr>
        <sz val="12"/>
        <color theme="1"/>
        <rFont val="Calibri"/>
        <family val="2"/>
        <scheme val="minor"/>
      </rPr>
      <t xml:space="preserve"> для губ</t>
    </r>
  </si>
  <si>
    <t xml:space="preserve">НОВИНКА!!! Эфирное масло, 5 гр </t>
  </si>
  <si>
    <t xml:space="preserve">НОВИНКА!!! Аромамасло, 10 гр </t>
  </si>
  <si>
    <t>КРЫМСКИЕ ФРУКТЫ</t>
  </si>
  <si>
    <t>ЛАВАНДОВОЕ ПОЛЕ</t>
  </si>
  <si>
    <t>РОЗА КРЫМА</t>
  </si>
  <si>
    <t>ЦИТРУСОВЫЙ КОКТЕЙЛЬ</t>
  </si>
  <si>
    <t>МУСКАТНАЯ ДОЛИНА</t>
  </si>
  <si>
    <t>ХВОЙНАЯ РОЩА</t>
  </si>
  <si>
    <t>ВОСТОЧНАЯ СКАЗКА</t>
  </si>
  <si>
    <t>ЛЕТНИЙ САД</t>
  </si>
  <si>
    <r>
      <rPr>
        <b/>
        <sz val="12"/>
        <color theme="1"/>
        <rFont val="Calibri"/>
        <family val="2"/>
        <scheme val="minor"/>
      </rPr>
      <t>ТОНИЗИРУЮЩАЯ</t>
    </r>
    <r>
      <rPr>
        <sz val="12"/>
        <color theme="1"/>
        <rFont val="Calibri"/>
        <family val="2"/>
        <scheme val="minor"/>
      </rPr>
      <t xml:space="preserve"> для нормальной и комбинированной кожи</t>
    </r>
  </si>
  <si>
    <r>
      <rPr>
        <b/>
        <sz val="12"/>
        <color theme="1"/>
        <rFont val="Calibri"/>
        <family val="2"/>
        <scheme val="minor"/>
      </rPr>
      <t xml:space="preserve">ДЕТОКС-ОЧИЩЕНИЕ </t>
    </r>
    <r>
      <rPr>
        <sz val="12"/>
        <color theme="1"/>
        <rFont val="Calibri"/>
        <family val="2"/>
        <scheme val="minor"/>
      </rPr>
      <t>для жирной и комбинированной кожи</t>
    </r>
  </si>
  <si>
    <r>
      <rPr>
        <b/>
        <sz val="12"/>
        <color theme="1"/>
        <rFont val="Calibri"/>
        <family val="2"/>
        <scheme val="minor"/>
      </rPr>
      <t>МОДЕЛИРУЮЩАЯ</t>
    </r>
    <r>
      <rPr>
        <sz val="12"/>
        <color theme="1"/>
        <rFont val="Calibri"/>
        <family val="2"/>
        <scheme val="minor"/>
      </rPr>
      <t xml:space="preserve"> для зрелой кожи</t>
    </r>
  </si>
  <si>
    <r>
      <rPr>
        <b/>
        <sz val="12"/>
        <color theme="1"/>
        <rFont val="Calibri"/>
        <family val="2"/>
        <scheme val="minor"/>
      </rPr>
      <t>ПРОТИВОВОСПАЛИТЕЛЬНАЯ</t>
    </r>
    <r>
      <rPr>
        <sz val="12"/>
        <color theme="1"/>
        <rFont val="Calibri"/>
        <family val="2"/>
        <scheme val="minor"/>
      </rPr>
      <t xml:space="preserve"> для проблемной кожи</t>
    </r>
  </si>
  <si>
    <t xml:space="preserve">НОВИНКА!!! Крем-маска с грязью Сакского озера, (10 пакетиков саше по 30 гр) </t>
  </si>
  <si>
    <r>
      <rPr>
        <b/>
        <sz val="12"/>
        <color theme="1"/>
        <rFont val="Calibri"/>
        <family val="2"/>
        <scheme val="minor"/>
      </rPr>
      <t>МИНЕРАЛЬНЫЙ КОМПЛЕКС</t>
    </r>
    <r>
      <rPr>
        <sz val="12"/>
        <color theme="1"/>
        <rFont val="Calibri"/>
        <family val="2"/>
        <scheme val="minor"/>
      </rPr>
      <t xml:space="preserve"> для нормальной кожи</t>
    </r>
  </si>
  <si>
    <r>
      <rPr>
        <b/>
        <sz val="12"/>
        <color theme="1"/>
        <rFont val="Calibri"/>
        <family val="2"/>
        <scheme val="minor"/>
      </rPr>
      <t xml:space="preserve">ЭФФЕКТИВНОЕ ПИТАНИЕ </t>
    </r>
    <r>
      <rPr>
        <sz val="12"/>
        <color theme="1"/>
        <rFont val="Calibri"/>
        <family val="2"/>
        <scheme val="minor"/>
      </rPr>
      <t>для сухой кожи</t>
    </r>
  </si>
  <si>
    <r>
      <rPr>
        <b/>
        <sz val="12"/>
        <color theme="1"/>
        <rFont val="Calibri"/>
        <family val="2"/>
        <scheme val="minor"/>
      </rPr>
      <t>ПРИРОДНОЕ ОЗДОРОВЛЕНИЕ</t>
    </r>
    <r>
      <rPr>
        <sz val="12"/>
        <color theme="1"/>
        <rFont val="Calibri"/>
        <family val="2"/>
        <scheme val="minor"/>
      </rPr>
      <t xml:space="preserve"> для проблемной кожи</t>
    </r>
  </si>
  <si>
    <r>
      <rPr>
        <b/>
        <sz val="12"/>
        <color theme="1"/>
        <rFont val="Calibri"/>
        <family val="2"/>
        <scheme val="minor"/>
      </rPr>
      <t xml:space="preserve">ВОССТАНАВЛИВАЮЩАЯ </t>
    </r>
    <r>
      <rPr>
        <sz val="12"/>
        <color theme="1"/>
        <rFont val="Calibri"/>
        <family val="2"/>
        <scheme val="minor"/>
      </rPr>
      <t>для сухой и чувствительной кожи</t>
    </r>
  </si>
  <si>
    <r>
      <rPr>
        <b/>
        <sz val="12"/>
        <color theme="1"/>
        <rFont val="Calibri"/>
        <family val="2"/>
        <scheme val="minor"/>
      </rPr>
      <t>ГЛУБОКОЕ ОЧИЩЕНИЕ</t>
    </r>
    <r>
      <rPr>
        <sz val="12"/>
        <color theme="1"/>
        <rFont val="Calibri"/>
        <family val="2"/>
        <scheme val="minor"/>
      </rPr>
      <t xml:space="preserve"> для жирной и комбинированной кожи</t>
    </r>
  </si>
  <si>
    <r>
      <rPr>
        <b/>
        <sz val="12"/>
        <color theme="1"/>
        <rFont val="Calibri"/>
        <family val="2"/>
        <scheme val="minor"/>
      </rPr>
      <t xml:space="preserve">ИНТЕНСИВНЫЙ ЛИФТИНГ </t>
    </r>
    <r>
      <rPr>
        <sz val="12"/>
        <color theme="1"/>
        <rFont val="Calibri"/>
        <family val="2"/>
        <scheme val="minor"/>
      </rPr>
      <t>для зрелой кожи</t>
    </r>
  </si>
  <si>
    <r>
      <t xml:space="preserve">Маска </t>
    </r>
    <r>
      <rPr>
        <b/>
        <sz val="12"/>
        <color theme="1"/>
        <rFont val="Calibri"/>
        <family val="2"/>
        <scheme val="minor"/>
      </rPr>
      <t>для волос  "Детокс формула"</t>
    </r>
    <r>
      <rPr>
        <sz val="12"/>
        <color theme="1"/>
        <rFont val="Calibri"/>
        <family val="2"/>
        <scheme val="minor"/>
      </rPr>
      <t xml:space="preserve"> (для жирных волос)</t>
    </r>
  </si>
  <si>
    <r>
      <t xml:space="preserve">Маска </t>
    </r>
    <r>
      <rPr>
        <b/>
        <sz val="12"/>
        <color theme="1"/>
        <rFont val="Calibri"/>
        <family val="2"/>
        <scheme val="minor"/>
      </rPr>
      <t>для лица "Anti-акне"</t>
    </r>
    <r>
      <rPr>
        <sz val="12"/>
        <color theme="1"/>
        <rFont val="Calibri"/>
        <family val="2"/>
        <scheme val="minor"/>
      </rPr>
      <t xml:space="preserve"> (для проблемной кожи)</t>
    </r>
  </si>
  <si>
    <r>
      <t xml:space="preserve">Маска </t>
    </r>
    <r>
      <rPr>
        <b/>
        <sz val="12"/>
        <color theme="1"/>
        <rFont val="Calibri"/>
        <family val="2"/>
        <scheme val="minor"/>
      </rPr>
      <t xml:space="preserve">для лица "AntiAge-комплекс" </t>
    </r>
    <r>
      <rPr>
        <sz val="12"/>
        <color theme="1"/>
        <rFont val="Calibri"/>
        <family val="2"/>
        <scheme val="minor"/>
      </rPr>
      <t xml:space="preserve">(эффект лифтинга) </t>
    </r>
  </si>
  <si>
    <r>
      <t xml:space="preserve">Маска </t>
    </r>
    <r>
      <rPr>
        <b/>
        <sz val="12"/>
        <color theme="1"/>
        <rFont val="Calibri"/>
        <family val="2"/>
        <scheme val="minor"/>
      </rPr>
      <t>для лица "Beauty-формула"</t>
    </r>
    <r>
      <rPr>
        <sz val="12"/>
        <color theme="1"/>
        <rFont val="Calibri"/>
        <family val="2"/>
        <scheme val="minor"/>
      </rPr>
      <t xml:space="preserve"> (для комбинированной кожи) </t>
    </r>
  </si>
  <si>
    <r>
      <t xml:space="preserve">Маска </t>
    </r>
    <r>
      <rPr>
        <b/>
        <sz val="12"/>
        <color theme="1"/>
        <rFont val="Calibri"/>
        <family val="2"/>
        <scheme val="minor"/>
      </rPr>
      <t xml:space="preserve">для лица "Balance-эффект" </t>
    </r>
    <r>
      <rPr>
        <sz val="12"/>
        <color theme="1"/>
        <rFont val="Calibri"/>
        <family val="2"/>
        <scheme val="minor"/>
      </rPr>
      <t xml:space="preserve">(для нормальной и комбинированной кожи) </t>
    </r>
  </si>
  <si>
    <r>
      <t xml:space="preserve">Маска </t>
    </r>
    <r>
      <rPr>
        <b/>
        <sz val="12"/>
        <color theme="1"/>
        <rFont val="Calibri"/>
        <family val="2"/>
        <scheme val="minor"/>
      </rPr>
      <t>для лица "Sensitive-комплекс"</t>
    </r>
    <r>
      <rPr>
        <sz val="12"/>
        <color theme="1"/>
        <rFont val="Calibri"/>
        <family val="2"/>
        <scheme val="minor"/>
      </rPr>
      <t xml:space="preserve"> (для сухой и чувствительной кожи) </t>
    </r>
  </si>
  <si>
    <r>
      <t xml:space="preserve">Грязь иловая сульфидная Сакского озера, </t>
    </r>
    <r>
      <rPr>
        <b/>
        <sz val="12"/>
        <color theme="1"/>
        <rFont val="Calibri"/>
        <family val="2"/>
        <scheme val="minor"/>
      </rPr>
      <t>800 гр</t>
    </r>
  </si>
  <si>
    <t>Подарочные наборы ЛУКОШКО</t>
  </si>
  <si>
    <t>Подарочные наборы натурального мыла "ДОМИК", 300 гр</t>
  </si>
  <si>
    <t xml:space="preserve">НОВИНКА!!! Маска для лица на основе крымской бело-голубой глины, (10 пакетиков саше по 30 гр) </t>
  </si>
  <si>
    <t>170-180</t>
  </si>
  <si>
    <r>
      <rPr>
        <b/>
        <sz val="12"/>
        <color theme="1"/>
        <rFont val="Calibri"/>
        <family val="2"/>
        <scheme val="minor"/>
      </rPr>
      <t xml:space="preserve">ВОССТАНАВЛИВАЮЩИЙ </t>
    </r>
    <r>
      <rPr>
        <sz val="12"/>
        <color theme="1"/>
        <rFont val="Calibri"/>
        <family val="2"/>
        <scheme val="minor"/>
      </rPr>
      <t>с апельсином</t>
    </r>
  </si>
  <si>
    <r>
      <rPr>
        <b/>
        <sz val="12"/>
        <color theme="1"/>
        <rFont val="Calibri"/>
        <family val="2"/>
        <scheme val="minor"/>
      </rPr>
      <t xml:space="preserve">ОЧИЩАЮЩИЙ </t>
    </r>
    <r>
      <rPr>
        <sz val="12"/>
        <color theme="1"/>
        <rFont val="Calibri"/>
        <family val="2"/>
        <scheme val="minor"/>
      </rPr>
      <t>с чайным деревом</t>
    </r>
  </si>
  <si>
    <r>
      <rPr>
        <b/>
        <sz val="12"/>
        <color theme="1"/>
        <rFont val="Calibri"/>
        <family val="2"/>
        <scheme val="minor"/>
      </rPr>
      <t xml:space="preserve">ПРОТИВОВОСПАЛИТЕЛЬНЫЙ </t>
    </r>
    <r>
      <rPr>
        <sz val="12"/>
        <color theme="1"/>
        <rFont val="Calibri"/>
        <family val="2"/>
        <scheme val="minor"/>
      </rPr>
      <t>с эвкалиптом</t>
    </r>
  </si>
  <si>
    <r>
      <t xml:space="preserve">РАЗОГРЕВАЮЩИЙ </t>
    </r>
    <r>
      <rPr>
        <sz val="12"/>
        <color theme="1"/>
        <rFont val="Calibri"/>
        <family val="2"/>
        <scheme val="minor"/>
      </rPr>
      <t>с корицей</t>
    </r>
  </si>
  <si>
    <r>
      <rPr>
        <b/>
        <sz val="12"/>
        <color theme="1"/>
        <rFont val="Calibri"/>
        <family val="2"/>
        <scheme val="minor"/>
      </rPr>
      <t xml:space="preserve">РАССЛАБЛЯЮЩИЙ </t>
    </r>
    <r>
      <rPr>
        <sz val="12"/>
        <color theme="1"/>
        <rFont val="Calibri"/>
        <family val="2"/>
        <scheme val="minor"/>
      </rPr>
      <t>с лавандой</t>
    </r>
  </si>
  <si>
    <r>
      <t xml:space="preserve">СМЯГЧАЮЩИЙ </t>
    </r>
    <r>
      <rPr>
        <sz val="12"/>
        <color theme="1"/>
        <rFont val="Calibri"/>
        <family val="2"/>
        <scheme val="minor"/>
      </rPr>
      <t>с пальмарозой</t>
    </r>
  </si>
  <si>
    <t>ВАНИЛЬ</t>
  </si>
  <si>
    <t>ЖАСМИН</t>
  </si>
  <si>
    <t>КРЫМСКАЯ ЛЕГЕНДА</t>
  </si>
  <si>
    <t>САНДАЛ</t>
  </si>
  <si>
    <t>ФЛЕР Д'ОРАНЖ</t>
  </si>
  <si>
    <t>ЧЕРНОМОРСКИЙ БРИЗ</t>
  </si>
  <si>
    <t>Крымское ЧЕРНОЕ мыло, 270 гр</t>
  </si>
  <si>
    <t>Скраб для губ, 70 гр</t>
  </si>
  <si>
    <r>
      <t xml:space="preserve">Грязь иловая сульфидная Сакского озера, </t>
    </r>
    <r>
      <rPr>
        <b/>
        <sz val="12"/>
        <color theme="1"/>
        <rFont val="Calibri"/>
        <family val="2"/>
        <scheme val="minor"/>
      </rPr>
      <t>1200 гр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</si>
</sst>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\ _₽_-;\-* #,##0\ _₽_-;_-* &quot;-&quot;\ _₽_-;_-@_-"/>
    <numFmt numFmtId="43" formatCode="_-* #,##0.00\ _₽_-;\-* #,##0.00\ _₽_-;_-* &quot;-&quot;??\ _₽_-;_-@_-"/>
    <numFmt numFmtId="164" formatCode="_-* #,##0\ [$₽-419]_-;\-* #,##0\ [$₽-419]_-;_-* &quot;-&quot;??\ [$₽-419]_-;_-@_-"/>
    <numFmt numFmtId="165" formatCode="#,##0.00\ &quot;₽&quot;;[Red]#,##0.00\ &quot;₽&quot;"/>
    <numFmt numFmtId="166" formatCode="0000"/>
    <numFmt numFmtId="167" formatCode="_-* #,##0\ _₽_-;\-* #,##0\ _₽_-;_-* &quot;-&quot;??\ _₽_-;_-@_-"/>
  </numFmts>
  <fonts count="3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scheme val="minor"/>
    </font>
    <font>
      <b/>
      <sz val="12"/>
      <color rgb="FFFF0000"/>
      <name val="Calibri (Основной текст)"/>
    </font>
    <font>
      <b/>
      <sz val="12"/>
      <color rgb="FF56286B"/>
      <name val="Calibri"/>
      <family val="2"/>
      <scheme val="minor"/>
    </font>
    <font>
      <b/>
      <sz val="12"/>
      <color theme="0"/>
      <name val="Arial"/>
    </font>
    <font>
      <b/>
      <sz val="12"/>
      <color rgb="FF7030A0"/>
      <name val="Arial"/>
    </font>
    <font>
      <sz val="10"/>
      <color rgb="FF7030A0"/>
      <name val="Arial"/>
    </font>
    <font>
      <b/>
      <sz val="16"/>
      <color theme="0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7030A0"/>
      <name val="Calibri (Основной текст)"/>
    </font>
    <font>
      <sz val="12"/>
      <color theme="1"/>
      <name val="Calibri (Основной текст)"/>
    </font>
    <font>
      <b/>
      <sz val="12"/>
      <color rgb="FF7030A0"/>
      <name val="Calibri"/>
      <scheme val="minor"/>
    </font>
    <font>
      <b/>
      <sz val="13"/>
      <color theme="3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theme="1"/>
      <name val="Arial"/>
    </font>
    <font>
      <b/>
      <sz val="10"/>
      <color rgb="FFFF0000"/>
      <name val="Arial"/>
    </font>
    <font>
      <sz val="12"/>
      <color theme="0"/>
      <name val="Arial"/>
    </font>
    <font>
      <sz val="10"/>
      <color theme="0"/>
      <name val="Arial"/>
    </font>
    <font>
      <b/>
      <sz val="12"/>
      <color rgb="FF660066"/>
      <name val="Calibri"/>
      <scheme val="minor"/>
    </font>
    <font>
      <sz val="10"/>
      <color rgb="FFFF0000"/>
      <name val="Arial"/>
    </font>
    <font>
      <sz val="11"/>
      <color rgb="FF000000"/>
      <name val="Arial Narrow"/>
      <family val="2"/>
    </font>
    <font>
      <sz val="10"/>
      <color rgb="FF000000"/>
      <name val="Arial"/>
    </font>
    <font>
      <sz val="12"/>
      <color rgb="FF000000"/>
      <name val="Arial Narrow"/>
      <family val="2"/>
    </font>
    <font>
      <b/>
      <sz val="12"/>
      <color rgb="FF000000"/>
      <name val="Arial Narrow"/>
    </font>
    <font>
      <b/>
      <sz val="12"/>
      <color theme="1"/>
      <name val="Calibri (Основной текст)"/>
    </font>
    <font>
      <b/>
      <sz val="12"/>
      <color theme="4" tint="-0.249977111117893"/>
      <name val="Calibri (Основной текст)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1706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D77EF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D2F47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FC4C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B5A0"/>
        <bgColor indexed="64"/>
      </patternFill>
    </fill>
    <fill>
      <patternFill patternType="solid">
        <fgColor rgb="FFFF7DFF"/>
        <bgColor indexed="64"/>
      </patternFill>
    </fill>
    <fill>
      <patternFill patternType="solid">
        <fgColor rgb="FFFFCFF6"/>
        <bgColor indexed="64"/>
      </patternFill>
    </fill>
    <fill>
      <patternFill patternType="solid">
        <fgColor rgb="FF941100"/>
        <bgColor indexed="64"/>
      </patternFill>
    </fill>
    <fill>
      <patternFill patternType="solid">
        <fgColor rgb="FFF9C0B5"/>
        <bgColor indexed="64"/>
      </patternFill>
    </fill>
    <fill>
      <patternFill patternType="solid">
        <fgColor rgb="FFFF93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2F1FF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ck">
        <color theme="4" tint="0.499984740745262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/>
      <bottom style="medium">
        <color auto="1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7" fillId="0" borderId="20" applyNumberFormat="0" applyFill="0" applyAlignment="0" applyProtection="0"/>
    <xf numFmtId="9" fontId="1" fillId="0" borderId="0" applyFont="0" applyFill="0" applyBorder="0" applyAlignment="0" applyProtection="0"/>
  </cellStyleXfs>
  <cellXfs count="32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/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 applyAlignment="1">
      <alignment horizontal="right"/>
    </xf>
    <xf numFmtId="0" fontId="4" fillId="0" borderId="8" xfId="0" applyFont="1" applyBorder="1" applyAlignment="1">
      <alignment horizontal="center"/>
    </xf>
    <xf numFmtId="164" fontId="4" fillId="0" borderId="9" xfId="0" applyNumberFormat="1" applyFont="1" applyBorder="1"/>
    <xf numFmtId="0" fontId="4" fillId="0" borderId="9" xfId="0" applyFont="1" applyBorder="1"/>
    <xf numFmtId="0" fontId="0" fillId="0" borderId="1" xfId="0" applyBorder="1"/>
    <xf numFmtId="41" fontId="0" fillId="0" borderId="1" xfId="0" applyNumberFormat="1" applyBorder="1"/>
    <xf numFmtId="0" fontId="0" fillId="0" borderId="6" xfId="0" applyBorder="1" applyAlignment="1">
      <alignment horizontal="center"/>
    </xf>
    <xf numFmtId="0" fontId="0" fillId="0" borderId="6" xfId="0" applyBorder="1"/>
    <xf numFmtId="41" fontId="0" fillId="2" borderId="1" xfId="0" applyNumberFormat="1" applyFill="1" applyBorder="1" applyAlignment="1">
      <alignment horizontal="center"/>
    </xf>
    <xf numFmtId="0" fontId="9" fillId="3" borderId="8" xfId="0" applyFont="1" applyFill="1" applyBorder="1" applyAlignment="1">
      <alignment vertical="center"/>
    </xf>
    <xf numFmtId="0" fontId="10" fillId="3" borderId="8" xfId="0" applyFont="1" applyFill="1" applyBorder="1" applyAlignment="1">
      <alignment vertical="center"/>
    </xf>
    <xf numFmtId="0" fontId="4" fillId="0" borderId="1" xfId="0" applyFont="1" applyBorder="1"/>
    <xf numFmtId="0" fontId="11" fillId="3" borderId="8" xfId="0" applyFont="1" applyFill="1" applyBorder="1" applyAlignment="1">
      <alignment vertical="center"/>
    </xf>
    <xf numFmtId="0" fontId="6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41" fontId="0" fillId="0" borderId="0" xfId="0" applyNumberFormat="1" applyBorder="1" applyAlignment="1">
      <alignment horizontal="center"/>
    </xf>
    <xf numFmtId="41" fontId="0" fillId="0" borderId="0" xfId="0" applyNumberFormat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41" fontId="0" fillId="0" borderId="4" xfId="0" applyNumberFormat="1" applyBorder="1" applyAlignment="1">
      <alignment horizontal="center"/>
    </xf>
    <xf numFmtId="41" fontId="0" fillId="0" borderId="4" xfId="0" applyNumberFormat="1" applyBorder="1"/>
    <xf numFmtId="0" fontId="0" fillId="0" borderId="5" xfId="0" applyBorder="1"/>
    <xf numFmtId="0" fontId="0" fillId="0" borderId="16" xfId="0" applyBorder="1" applyAlignment="1">
      <alignment horizontal="center"/>
    </xf>
    <xf numFmtId="0" fontId="4" fillId="0" borderId="16" xfId="0" applyFont="1" applyBorder="1"/>
    <xf numFmtId="0" fontId="0" fillId="0" borderId="16" xfId="0" applyBorder="1"/>
    <xf numFmtId="41" fontId="0" fillId="2" borderId="16" xfId="0" applyNumberFormat="1" applyFill="1" applyBorder="1" applyAlignment="1">
      <alignment horizontal="center"/>
    </xf>
    <xf numFmtId="41" fontId="0" fillId="0" borderId="16" xfId="0" applyNumberFormat="1" applyBorder="1"/>
    <xf numFmtId="41" fontId="0" fillId="0" borderId="6" xfId="0" applyNumberFormat="1" applyBorder="1"/>
    <xf numFmtId="0" fontId="6" fillId="0" borderId="16" xfId="0" applyFont="1" applyBorder="1" applyAlignment="1">
      <alignment horizontal="center"/>
    </xf>
    <xf numFmtId="0" fontId="11" fillId="5" borderId="13" xfId="0" applyFont="1" applyFill="1" applyBorder="1" applyAlignment="1">
      <alignment vertical="center"/>
    </xf>
    <xf numFmtId="0" fontId="10" fillId="5" borderId="13" xfId="0" applyFont="1" applyFill="1" applyBorder="1" applyAlignment="1">
      <alignment vertical="center"/>
    </xf>
    <xf numFmtId="0" fontId="9" fillId="5" borderId="14" xfId="0" applyFont="1" applyFill="1" applyBorder="1" applyAlignment="1">
      <alignment vertical="center"/>
    </xf>
    <xf numFmtId="0" fontId="10" fillId="5" borderId="14" xfId="0" applyFont="1" applyFill="1" applyBorder="1" applyAlignment="1">
      <alignment vertical="center"/>
    </xf>
    <xf numFmtId="0" fontId="10" fillId="5" borderId="15" xfId="0" applyFont="1" applyFill="1" applyBorder="1" applyAlignment="1">
      <alignment vertical="center"/>
    </xf>
    <xf numFmtId="0" fontId="0" fillId="0" borderId="18" xfId="0" applyBorder="1" applyAlignment="1">
      <alignment horizontal="center"/>
    </xf>
    <xf numFmtId="0" fontId="0" fillId="0" borderId="19" xfId="0" applyBorder="1"/>
    <xf numFmtId="0" fontId="12" fillId="6" borderId="3" xfId="0" applyFont="1" applyFill="1" applyBorder="1" applyAlignment="1">
      <alignment vertical="center"/>
    </xf>
    <xf numFmtId="0" fontId="10" fillId="6" borderId="4" xfId="0" applyFont="1" applyFill="1" applyBorder="1" applyAlignment="1">
      <alignment vertical="center"/>
    </xf>
    <xf numFmtId="0" fontId="9" fillId="6" borderId="4" xfId="0" applyFont="1" applyFill="1" applyBorder="1" applyAlignment="1">
      <alignment vertical="center"/>
    </xf>
    <xf numFmtId="0" fontId="10" fillId="6" borderId="5" xfId="0" applyFont="1" applyFill="1" applyBorder="1" applyAlignment="1">
      <alignment vertical="center"/>
    </xf>
    <xf numFmtId="0" fontId="8" fillId="7" borderId="8" xfId="0" applyFont="1" applyFill="1" applyBorder="1" applyAlignment="1">
      <alignment vertical="center"/>
    </xf>
    <xf numFmtId="0" fontId="10" fillId="7" borderId="8" xfId="0" applyFont="1" applyFill="1" applyBorder="1" applyAlignment="1">
      <alignment vertical="center"/>
    </xf>
    <xf numFmtId="0" fontId="9" fillId="7" borderId="8" xfId="0" applyFont="1" applyFill="1" applyBorder="1" applyAlignment="1">
      <alignment vertical="center"/>
    </xf>
    <xf numFmtId="0" fontId="8" fillId="7" borderId="4" xfId="0" applyFont="1" applyFill="1" applyBorder="1" applyAlignment="1">
      <alignment vertical="center"/>
    </xf>
    <xf numFmtId="0" fontId="10" fillId="7" borderId="4" xfId="0" applyFont="1" applyFill="1" applyBorder="1" applyAlignment="1">
      <alignment vertical="center"/>
    </xf>
    <xf numFmtId="0" fontId="9" fillId="7" borderId="4" xfId="0" applyFont="1" applyFill="1" applyBorder="1" applyAlignment="1">
      <alignment vertical="center"/>
    </xf>
    <xf numFmtId="0" fontId="0" fillId="0" borderId="1" xfId="0" applyBorder="1" applyAlignment="1">
      <alignment wrapText="1"/>
    </xf>
    <xf numFmtId="41" fontId="0" fillId="0" borderId="4" xfId="0" applyNumberFormat="1" applyFill="1" applyBorder="1" applyAlignment="1">
      <alignment horizontal="center"/>
    </xf>
    <xf numFmtId="0" fontId="11" fillId="8" borderId="13" xfId="0" applyFont="1" applyFill="1" applyBorder="1" applyAlignment="1">
      <alignment vertical="center"/>
    </xf>
    <xf numFmtId="0" fontId="10" fillId="8" borderId="13" xfId="0" applyFont="1" applyFill="1" applyBorder="1" applyAlignment="1">
      <alignment vertical="center"/>
    </xf>
    <xf numFmtId="0" fontId="9" fillId="8" borderId="14" xfId="0" applyFont="1" applyFill="1" applyBorder="1" applyAlignment="1">
      <alignment vertical="center"/>
    </xf>
    <xf numFmtId="0" fontId="10" fillId="8" borderId="14" xfId="0" applyFont="1" applyFill="1" applyBorder="1" applyAlignment="1">
      <alignment vertical="center"/>
    </xf>
    <xf numFmtId="0" fontId="10" fillId="8" borderId="15" xfId="0" applyFont="1" applyFill="1" applyBorder="1" applyAlignment="1">
      <alignment vertical="center"/>
    </xf>
    <xf numFmtId="0" fontId="0" fillId="0" borderId="1" xfId="0" applyBorder="1" applyAlignment="1">
      <alignment horizontal="right"/>
    </xf>
    <xf numFmtId="0" fontId="0" fillId="0" borderId="16" xfId="0" applyBorder="1" applyAlignment="1">
      <alignment horizontal="right"/>
    </xf>
    <xf numFmtId="0" fontId="12" fillId="9" borderId="3" xfId="0" applyFont="1" applyFill="1" applyBorder="1" applyAlignment="1">
      <alignment vertical="center"/>
    </xf>
    <xf numFmtId="0" fontId="10" fillId="9" borderId="4" xfId="0" applyFont="1" applyFill="1" applyBorder="1" applyAlignment="1">
      <alignment vertical="center"/>
    </xf>
    <xf numFmtId="0" fontId="9" fillId="9" borderId="4" xfId="0" applyFont="1" applyFill="1" applyBorder="1" applyAlignment="1">
      <alignment vertical="center"/>
    </xf>
    <xf numFmtId="0" fontId="10" fillId="9" borderId="5" xfId="0" applyFont="1" applyFill="1" applyBorder="1" applyAlignment="1">
      <alignment vertical="center"/>
    </xf>
    <xf numFmtId="0" fontId="12" fillId="10" borderId="3" xfId="0" applyFont="1" applyFill="1" applyBorder="1" applyAlignment="1">
      <alignment vertical="center"/>
    </xf>
    <xf numFmtId="0" fontId="10" fillId="10" borderId="4" xfId="0" applyFont="1" applyFill="1" applyBorder="1" applyAlignment="1">
      <alignment vertical="center"/>
    </xf>
    <xf numFmtId="0" fontId="9" fillId="10" borderId="4" xfId="0" applyFont="1" applyFill="1" applyBorder="1" applyAlignment="1">
      <alignment vertical="center"/>
    </xf>
    <xf numFmtId="10" fontId="10" fillId="10" borderId="4" xfId="1" applyNumberFormat="1" applyFont="1" applyFill="1" applyBorder="1" applyAlignment="1">
      <alignment horizontal="center" vertical="center"/>
    </xf>
    <xf numFmtId="0" fontId="10" fillId="10" borderId="5" xfId="0" applyFont="1" applyFill="1" applyBorder="1" applyAlignment="1">
      <alignment vertical="center"/>
    </xf>
    <xf numFmtId="0" fontId="11" fillId="4" borderId="13" xfId="0" applyFont="1" applyFill="1" applyBorder="1" applyAlignment="1">
      <alignment vertical="center"/>
    </xf>
    <xf numFmtId="0" fontId="10" fillId="4" borderId="13" xfId="0" applyFont="1" applyFill="1" applyBorder="1" applyAlignment="1">
      <alignment vertical="center"/>
    </xf>
    <xf numFmtId="0" fontId="9" fillId="4" borderId="14" xfId="0" applyFont="1" applyFill="1" applyBorder="1" applyAlignment="1">
      <alignment vertical="center"/>
    </xf>
    <xf numFmtId="0" fontId="10" fillId="4" borderId="14" xfId="0" applyFont="1" applyFill="1" applyBorder="1" applyAlignment="1">
      <alignment vertical="center"/>
    </xf>
    <xf numFmtId="0" fontId="10" fillId="4" borderId="15" xfId="0" applyFont="1" applyFill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0" fillId="0" borderId="16" xfId="0" applyBorder="1" applyAlignment="1">
      <alignment wrapText="1"/>
    </xf>
    <xf numFmtId="0" fontId="16" fillId="0" borderId="1" xfId="0" applyFont="1" applyBorder="1"/>
    <xf numFmtId="0" fontId="12" fillId="12" borderId="3" xfId="0" applyFont="1" applyFill="1" applyBorder="1" applyAlignment="1">
      <alignment vertical="center"/>
    </xf>
    <xf numFmtId="0" fontId="10" fillId="12" borderId="4" xfId="0" applyFont="1" applyFill="1" applyBorder="1" applyAlignment="1">
      <alignment vertical="center"/>
    </xf>
    <xf numFmtId="0" fontId="9" fillId="12" borderId="4" xfId="0" applyFont="1" applyFill="1" applyBorder="1" applyAlignment="1">
      <alignment vertical="center"/>
    </xf>
    <xf numFmtId="0" fontId="10" fillId="12" borderId="5" xfId="0" applyFont="1" applyFill="1" applyBorder="1" applyAlignment="1">
      <alignment vertical="center"/>
    </xf>
    <xf numFmtId="0" fontId="12" fillId="11" borderId="7" xfId="0" applyFont="1" applyFill="1" applyBorder="1" applyAlignment="1">
      <alignment vertical="center"/>
    </xf>
    <xf numFmtId="0" fontId="10" fillId="11" borderId="8" xfId="0" applyFont="1" applyFill="1" applyBorder="1" applyAlignment="1">
      <alignment vertical="center"/>
    </xf>
    <xf numFmtId="0" fontId="9" fillId="11" borderId="8" xfId="0" applyFont="1" applyFill="1" applyBorder="1" applyAlignment="1">
      <alignment vertical="center"/>
    </xf>
    <xf numFmtId="0" fontId="10" fillId="11" borderId="9" xfId="0" applyFont="1" applyFill="1" applyBorder="1" applyAlignment="1">
      <alignment vertical="center"/>
    </xf>
    <xf numFmtId="0" fontId="7" fillId="13" borderId="10" xfId="0" applyFont="1" applyFill="1" applyBorder="1" applyAlignment="1">
      <alignment horizontal="center" vertical="center" wrapText="1"/>
    </xf>
    <xf numFmtId="0" fontId="7" fillId="13" borderId="11" xfId="0" applyFont="1" applyFill="1" applyBorder="1" applyAlignment="1">
      <alignment horizontal="center" vertical="center" wrapText="1"/>
    </xf>
    <xf numFmtId="0" fontId="7" fillId="13" borderId="12" xfId="0" applyFont="1" applyFill="1" applyBorder="1" applyAlignment="1">
      <alignment horizontal="center" vertical="center" wrapText="1"/>
    </xf>
    <xf numFmtId="0" fontId="19" fillId="0" borderId="0" xfId="0" applyFont="1"/>
    <xf numFmtId="0" fontId="20" fillId="0" borderId="0" xfId="0" applyFont="1"/>
    <xf numFmtId="0" fontId="19" fillId="0" borderId="0" xfId="0" applyFont="1" applyFill="1"/>
    <xf numFmtId="0" fontId="21" fillId="0" borderId="0" xfId="0" applyFont="1" applyFill="1" applyBorder="1"/>
    <xf numFmtId="165" fontId="21" fillId="0" borderId="0" xfId="0" applyNumberFormat="1" applyFont="1" applyFill="1" applyBorder="1" applyAlignment="1">
      <alignment horizontal="center"/>
    </xf>
    <xf numFmtId="0" fontId="22" fillId="0" borderId="0" xfId="0" applyFont="1" applyFill="1"/>
    <xf numFmtId="0" fontId="18" fillId="0" borderId="0" xfId="0" applyFont="1" applyFill="1"/>
    <xf numFmtId="0" fontId="23" fillId="0" borderId="21" xfId="3" applyFont="1" applyBorder="1" applyAlignment="1">
      <alignment horizontal="center" vertical="center" wrapText="1"/>
    </xf>
    <xf numFmtId="0" fontId="23" fillId="0" borderId="22" xfId="3" applyFont="1" applyBorder="1" applyAlignment="1">
      <alignment horizontal="center" vertical="center" wrapText="1"/>
    </xf>
    <xf numFmtId="43" fontId="19" fillId="2" borderId="1" xfId="0" applyNumberFormat="1" applyFont="1" applyFill="1" applyBorder="1" applyAlignment="1">
      <alignment horizontal="center" vertical="center"/>
    </xf>
    <xf numFmtId="43" fontId="19" fillId="2" borderId="6" xfId="0" applyNumberFormat="1" applyFont="1" applyFill="1" applyBorder="1" applyAlignment="1">
      <alignment horizontal="center" vertical="center"/>
    </xf>
    <xf numFmtId="166" fontId="19" fillId="0" borderId="1" xfId="0" applyNumberFormat="1" applyFont="1" applyFill="1" applyBorder="1" applyAlignment="1">
      <alignment horizontal="center"/>
    </xf>
    <xf numFmtId="0" fontId="25" fillId="0" borderId="23" xfId="0" applyFont="1" applyFill="1" applyBorder="1" applyAlignment="1" applyProtection="1">
      <alignment vertical="center"/>
      <protection hidden="1"/>
    </xf>
    <xf numFmtId="43" fontId="19" fillId="0" borderId="6" xfId="0" applyNumberFormat="1" applyFont="1" applyFill="1" applyBorder="1" applyAlignment="1">
      <alignment vertical="center"/>
    </xf>
    <xf numFmtId="41" fontId="19" fillId="0" borderId="1" xfId="0" applyNumberFormat="1" applyFont="1" applyFill="1" applyBorder="1"/>
    <xf numFmtId="0" fontId="19" fillId="0" borderId="1" xfId="0" applyFont="1" applyFill="1" applyBorder="1" applyAlignment="1">
      <alignment horizontal="right" vertical="center"/>
    </xf>
    <xf numFmtId="43" fontId="19" fillId="0" borderId="1" xfId="0" applyNumberFormat="1" applyFont="1" applyFill="1" applyBorder="1"/>
    <xf numFmtId="166" fontId="19" fillId="0" borderId="1" xfId="0" applyNumberFormat="1" applyFont="1" applyFill="1" applyBorder="1"/>
    <xf numFmtId="0" fontId="27" fillId="0" borderId="23" xfId="0" applyFont="1" applyFill="1" applyBorder="1" applyAlignment="1" applyProtection="1">
      <alignment vertical="center"/>
      <protection hidden="1"/>
    </xf>
    <xf numFmtId="43" fontId="19" fillId="0" borderId="1" xfId="0" applyNumberFormat="1" applyFont="1" applyFill="1" applyBorder="1" applyAlignment="1">
      <alignment vertical="center"/>
    </xf>
    <xf numFmtId="0" fontId="19" fillId="0" borderId="6" xfId="0" applyFont="1" applyFill="1" applyBorder="1" applyAlignment="1">
      <alignment horizontal="right" vertical="center"/>
    </xf>
    <xf numFmtId="0" fontId="26" fillId="0" borderId="6" xfId="0" applyFont="1" applyFill="1" applyBorder="1" applyAlignment="1">
      <alignment vertical="center"/>
    </xf>
    <xf numFmtId="0" fontId="0" fillId="0" borderId="1" xfId="0" applyNumberFormat="1" applyBorder="1" applyAlignment="1">
      <alignment horizontal="left"/>
    </xf>
    <xf numFmtId="0" fontId="26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center"/>
    </xf>
    <xf numFmtId="167" fontId="19" fillId="0" borderId="24" xfId="0" applyNumberFormat="1" applyFont="1" applyFill="1" applyBorder="1"/>
    <xf numFmtId="0" fontId="19" fillId="0" borderId="9" xfId="0" applyFont="1" applyFill="1" applyBorder="1"/>
    <xf numFmtId="0" fontId="19" fillId="0" borderId="1" xfId="0" applyFont="1" applyFill="1" applyBorder="1"/>
    <xf numFmtId="0" fontId="8" fillId="14" borderId="4" xfId="0" applyFont="1" applyFill="1" applyBorder="1" applyAlignment="1">
      <alignment vertical="center"/>
    </xf>
    <xf numFmtId="0" fontId="22" fillId="14" borderId="4" xfId="0" applyFont="1" applyFill="1" applyBorder="1" applyAlignment="1">
      <alignment horizontal="center" vertical="center"/>
    </xf>
    <xf numFmtId="0" fontId="22" fillId="14" borderId="4" xfId="0" applyFont="1" applyFill="1" applyBorder="1" applyAlignment="1">
      <alignment vertical="center"/>
    </xf>
    <xf numFmtId="167" fontId="22" fillId="14" borderId="4" xfId="2" applyNumberFormat="1" applyFont="1" applyFill="1" applyBorder="1" applyAlignment="1">
      <alignment horizontal="center" vertical="center"/>
    </xf>
    <xf numFmtId="0" fontId="19" fillId="6" borderId="9" xfId="0" applyFont="1" applyFill="1" applyBorder="1"/>
    <xf numFmtId="43" fontId="0" fillId="0" borderId="0" xfId="0" applyNumberFormat="1"/>
    <xf numFmtId="43" fontId="19" fillId="0" borderId="0" xfId="0" applyNumberFormat="1" applyFont="1" applyFill="1" applyBorder="1" applyAlignment="1">
      <alignment horizontal="center" vertical="center"/>
    </xf>
    <xf numFmtId="41" fontId="0" fillId="0" borderId="0" xfId="0" applyNumberFormat="1"/>
    <xf numFmtId="0" fontId="8" fillId="15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8" fillId="3" borderId="4" xfId="0" applyFont="1" applyFill="1" applyBorder="1" applyAlignment="1">
      <alignment vertical="center"/>
    </xf>
    <xf numFmtId="0" fontId="22" fillId="3" borderId="4" xfId="0" applyFont="1" applyFill="1" applyBorder="1" applyAlignment="1">
      <alignment horizontal="center" vertical="center"/>
    </xf>
    <xf numFmtId="0" fontId="22" fillId="3" borderId="4" xfId="0" applyFont="1" applyFill="1" applyBorder="1" applyAlignment="1">
      <alignment vertical="center"/>
    </xf>
    <xf numFmtId="167" fontId="22" fillId="3" borderId="4" xfId="2" applyNumberFormat="1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vertical="center"/>
    </xf>
    <xf numFmtId="0" fontId="19" fillId="3" borderId="0" xfId="0" applyFont="1" applyFill="1"/>
    <xf numFmtId="41" fontId="0" fillId="0" borderId="0" xfId="0" applyNumberFormat="1" applyFill="1" applyBorder="1" applyAlignment="1">
      <alignment horizontal="center"/>
    </xf>
    <xf numFmtId="166" fontId="24" fillId="0" borderId="1" xfId="0" applyNumberFormat="1" applyFont="1" applyFill="1" applyBorder="1" applyAlignment="1">
      <alignment horizontal="center"/>
    </xf>
    <xf numFmtId="0" fontId="7" fillId="0" borderId="19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25" xfId="0" applyBorder="1"/>
    <xf numFmtId="0" fontId="12" fillId="16" borderId="8" xfId="0" applyFont="1" applyFill="1" applyBorder="1" applyAlignment="1">
      <alignment vertical="center"/>
    </xf>
    <xf numFmtId="0" fontId="10" fillId="16" borderId="8" xfId="0" applyFont="1" applyFill="1" applyBorder="1" applyAlignment="1">
      <alignment vertical="center"/>
    </xf>
    <xf numFmtId="0" fontId="9" fillId="16" borderId="8" xfId="0" applyFont="1" applyFill="1" applyBorder="1" applyAlignment="1">
      <alignment vertical="center"/>
    </xf>
    <xf numFmtId="10" fontId="10" fillId="16" borderId="8" xfId="1" applyNumberFormat="1" applyFont="1" applyFill="1" applyBorder="1" applyAlignment="1">
      <alignment horizontal="center" vertical="center"/>
    </xf>
    <xf numFmtId="0" fontId="10" fillId="16" borderId="9" xfId="0" applyFont="1" applyFill="1" applyBorder="1" applyAlignment="1">
      <alignment vertical="center"/>
    </xf>
    <xf numFmtId="0" fontId="15" fillId="0" borderId="1" xfId="0" applyFont="1" applyFill="1" applyBorder="1"/>
    <xf numFmtId="0" fontId="4" fillId="0" borderId="0" xfId="0" applyFont="1" applyFill="1" applyBorder="1" applyAlignment="1">
      <alignment horizontal="right"/>
    </xf>
    <xf numFmtId="0" fontId="4" fillId="0" borderId="0" xfId="0" applyFont="1"/>
    <xf numFmtId="43" fontId="4" fillId="0" borderId="9" xfId="0" applyNumberFormat="1" applyFont="1" applyBorder="1"/>
    <xf numFmtId="43" fontId="4" fillId="0" borderId="5" xfId="0" applyNumberFormat="1" applyFont="1" applyBorder="1"/>
    <xf numFmtId="2" fontId="4" fillId="0" borderId="0" xfId="0" applyNumberFormat="1" applyFont="1"/>
    <xf numFmtId="0" fontId="4" fillId="0" borderId="0" xfId="0" applyFont="1" applyAlignment="1">
      <alignment horizontal="center"/>
    </xf>
    <xf numFmtId="2" fontId="0" fillId="0" borderId="1" xfId="0" applyNumberFormat="1" applyBorder="1"/>
    <xf numFmtId="0" fontId="4" fillId="10" borderId="1" xfId="0" applyFont="1" applyFill="1" applyBorder="1"/>
    <xf numFmtId="2" fontId="4" fillId="10" borderId="1" xfId="0" applyNumberFormat="1" applyFont="1" applyFill="1" applyBorder="1"/>
    <xf numFmtId="0" fontId="19" fillId="0" borderId="5" xfId="0" applyFont="1" applyFill="1" applyBorder="1"/>
    <xf numFmtId="0" fontId="27" fillId="0" borderId="1" xfId="0" applyFont="1" applyFill="1" applyBorder="1" applyAlignment="1" applyProtection="1">
      <alignment vertical="center"/>
      <protection hidden="1"/>
    </xf>
    <xf numFmtId="0" fontId="27" fillId="0" borderId="1" xfId="0" applyFont="1" applyFill="1" applyBorder="1" applyAlignment="1" applyProtection="1">
      <alignment vertical="center" wrapText="1"/>
      <protection hidden="1"/>
    </xf>
    <xf numFmtId="0" fontId="0" fillId="0" borderId="6" xfId="0" applyNumberFormat="1" applyFill="1" applyBorder="1" applyAlignment="1">
      <alignment horizontal="left"/>
    </xf>
    <xf numFmtId="0" fontId="27" fillId="0" borderId="6" xfId="0" applyFont="1" applyFill="1" applyBorder="1" applyAlignment="1" applyProtection="1">
      <alignment vertical="center"/>
      <protection hidden="1"/>
    </xf>
    <xf numFmtId="167" fontId="19" fillId="0" borderId="26" xfId="0" applyNumberFormat="1" applyFont="1" applyFill="1" applyBorder="1"/>
    <xf numFmtId="41" fontId="19" fillId="0" borderId="6" xfId="0" applyNumberFormat="1" applyFont="1" applyFill="1" applyBorder="1"/>
    <xf numFmtId="43" fontId="19" fillId="0" borderId="6" xfId="0" applyNumberFormat="1" applyFont="1" applyFill="1" applyBorder="1"/>
    <xf numFmtId="0" fontId="19" fillId="0" borderId="6" xfId="0" applyFont="1" applyFill="1" applyBorder="1"/>
    <xf numFmtId="0" fontId="8" fillId="6" borderId="8" xfId="0" applyFont="1" applyFill="1" applyBorder="1" applyAlignment="1">
      <alignment vertical="center"/>
    </xf>
    <xf numFmtId="0" fontId="22" fillId="6" borderId="8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vertical="center"/>
    </xf>
    <xf numFmtId="167" fontId="22" fillId="6" borderId="8" xfId="2" applyNumberFormat="1" applyFont="1" applyFill="1" applyBorder="1" applyAlignment="1">
      <alignment horizontal="center" vertical="center"/>
    </xf>
    <xf numFmtId="167" fontId="19" fillId="0" borderId="1" xfId="0" applyNumberFormat="1" applyFont="1" applyFill="1" applyBorder="1"/>
    <xf numFmtId="0" fontId="27" fillId="0" borderId="6" xfId="0" applyFont="1" applyFill="1" applyBorder="1" applyAlignment="1" applyProtection="1">
      <alignment vertical="center" wrapText="1"/>
      <protection hidden="1"/>
    </xf>
    <xf numFmtId="10" fontId="10" fillId="3" borderId="8" xfId="4" applyNumberFormat="1" applyFont="1" applyFill="1" applyBorder="1" applyAlignment="1">
      <alignment horizontal="center" vertical="center"/>
    </xf>
    <xf numFmtId="10" fontId="10" fillId="7" borderId="8" xfId="4" applyNumberFormat="1" applyFont="1" applyFill="1" applyBorder="1" applyAlignment="1">
      <alignment horizontal="center" vertical="center"/>
    </xf>
    <xf numFmtId="0" fontId="0" fillId="0" borderId="27" xfId="0" applyBorder="1" applyAlignment="1">
      <alignment horizontal="center"/>
    </xf>
    <xf numFmtId="10" fontId="10" fillId="7" borderId="4" xfId="4" applyNumberFormat="1" applyFont="1" applyFill="1" applyBorder="1" applyAlignment="1">
      <alignment horizontal="center" vertical="center"/>
    </xf>
    <xf numFmtId="10" fontId="10" fillId="5" borderId="14" xfId="4" applyNumberFormat="1" applyFont="1" applyFill="1" applyBorder="1" applyAlignment="1">
      <alignment horizontal="center" vertical="center"/>
    </xf>
    <xf numFmtId="10" fontId="10" fillId="6" borderId="4" xfId="4" applyNumberFormat="1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vertical="center"/>
    </xf>
    <xf numFmtId="0" fontId="10" fillId="6" borderId="8" xfId="0" applyFont="1" applyFill="1" applyBorder="1" applyAlignment="1">
      <alignment vertical="center"/>
    </xf>
    <xf numFmtId="0" fontId="9" fillId="6" borderId="8" xfId="0" applyFont="1" applyFill="1" applyBorder="1" applyAlignment="1">
      <alignment vertical="center"/>
    </xf>
    <xf numFmtId="10" fontId="10" fillId="6" borderId="8" xfId="4" applyNumberFormat="1" applyFont="1" applyFill="1" applyBorder="1" applyAlignment="1">
      <alignment horizontal="center" vertical="center"/>
    </xf>
    <xf numFmtId="0" fontId="10" fillId="6" borderId="9" xfId="0" applyFont="1" applyFill="1" applyBorder="1" applyAlignment="1">
      <alignment vertical="center"/>
    </xf>
    <xf numFmtId="0" fontId="4" fillId="0" borderId="6" xfId="0" applyFont="1" applyBorder="1"/>
    <xf numFmtId="41" fontId="0" fillId="2" borderId="6" xfId="0" applyNumberFormat="1" applyFill="1" applyBorder="1" applyAlignment="1">
      <alignment horizontal="center"/>
    </xf>
    <xf numFmtId="0" fontId="4" fillId="0" borderId="4" xfId="0" applyFont="1" applyBorder="1"/>
    <xf numFmtId="0" fontId="10" fillId="6" borderId="7" xfId="0" applyFont="1" applyFill="1" applyBorder="1" applyAlignment="1">
      <alignment vertical="center"/>
    </xf>
    <xf numFmtId="0" fontId="0" fillId="0" borderId="0" xfId="0" applyBorder="1" applyAlignment="1">
      <alignment horizontal="right"/>
    </xf>
    <xf numFmtId="0" fontId="11" fillId="17" borderId="13" xfId="0" applyFont="1" applyFill="1" applyBorder="1" applyAlignment="1">
      <alignment vertical="center"/>
    </xf>
    <xf numFmtId="0" fontId="10" fillId="17" borderId="13" xfId="0" applyFont="1" applyFill="1" applyBorder="1" applyAlignment="1">
      <alignment vertical="center"/>
    </xf>
    <xf numFmtId="0" fontId="9" fillId="17" borderId="14" xfId="0" applyFont="1" applyFill="1" applyBorder="1" applyAlignment="1">
      <alignment vertical="center"/>
    </xf>
    <xf numFmtId="0" fontId="10" fillId="17" borderId="14" xfId="0" applyFont="1" applyFill="1" applyBorder="1" applyAlignment="1">
      <alignment vertical="center"/>
    </xf>
    <xf numFmtId="10" fontId="10" fillId="17" borderId="14" xfId="4" applyNumberFormat="1" applyFont="1" applyFill="1" applyBorder="1" applyAlignment="1">
      <alignment horizontal="center" vertical="center"/>
    </xf>
    <xf numFmtId="0" fontId="10" fillId="17" borderId="15" xfId="0" applyFont="1" applyFill="1" applyBorder="1" applyAlignment="1">
      <alignment vertical="center"/>
    </xf>
    <xf numFmtId="0" fontId="12" fillId="18" borderId="3" xfId="0" applyFont="1" applyFill="1" applyBorder="1" applyAlignment="1">
      <alignment vertical="center"/>
    </xf>
    <xf numFmtId="0" fontId="10" fillId="18" borderId="4" xfId="0" applyFont="1" applyFill="1" applyBorder="1" applyAlignment="1">
      <alignment vertical="center"/>
    </xf>
    <xf numFmtId="0" fontId="9" fillId="18" borderId="4" xfId="0" applyFont="1" applyFill="1" applyBorder="1" applyAlignment="1">
      <alignment vertical="center"/>
    </xf>
    <xf numFmtId="10" fontId="10" fillId="18" borderId="4" xfId="4" applyNumberFormat="1" applyFont="1" applyFill="1" applyBorder="1" applyAlignment="1">
      <alignment horizontal="center" vertical="center"/>
    </xf>
    <xf numFmtId="0" fontId="10" fillId="18" borderId="5" xfId="0" applyFont="1" applyFill="1" applyBorder="1" applyAlignment="1">
      <alignment vertical="center"/>
    </xf>
    <xf numFmtId="0" fontId="11" fillId="19" borderId="13" xfId="0" applyFont="1" applyFill="1" applyBorder="1" applyAlignment="1">
      <alignment vertical="center"/>
    </xf>
    <xf numFmtId="0" fontId="10" fillId="19" borderId="13" xfId="0" applyFont="1" applyFill="1" applyBorder="1" applyAlignment="1">
      <alignment vertical="center"/>
    </xf>
    <xf numFmtId="0" fontId="9" fillId="19" borderId="14" xfId="0" applyFont="1" applyFill="1" applyBorder="1" applyAlignment="1">
      <alignment vertical="center"/>
    </xf>
    <xf numFmtId="0" fontId="10" fillId="19" borderId="14" xfId="0" applyFont="1" applyFill="1" applyBorder="1" applyAlignment="1">
      <alignment vertical="center"/>
    </xf>
    <xf numFmtId="10" fontId="10" fillId="19" borderId="14" xfId="4" applyNumberFormat="1" applyFont="1" applyFill="1" applyBorder="1" applyAlignment="1">
      <alignment horizontal="center" vertical="center"/>
    </xf>
    <xf numFmtId="0" fontId="10" fillId="19" borderId="15" xfId="0" applyFont="1" applyFill="1" applyBorder="1" applyAlignment="1">
      <alignment vertical="center"/>
    </xf>
    <xf numFmtId="0" fontId="12" fillId="20" borderId="3" xfId="0" applyFont="1" applyFill="1" applyBorder="1" applyAlignment="1">
      <alignment vertical="center"/>
    </xf>
    <xf numFmtId="0" fontId="10" fillId="20" borderId="4" xfId="0" applyFont="1" applyFill="1" applyBorder="1" applyAlignment="1">
      <alignment vertical="center"/>
    </xf>
    <xf numFmtId="0" fontId="9" fillId="20" borderId="4" xfId="0" applyFont="1" applyFill="1" applyBorder="1" applyAlignment="1">
      <alignment vertical="center"/>
    </xf>
    <xf numFmtId="10" fontId="10" fillId="20" borderId="4" xfId="4" applyNumberFormat="1" applyFont="1" applyFill="1" applyBorder="1" applyAlignment="1">
      <alignment horizontal="center" vertical="center"/>
    </xf>
    <xf numFmtId="0" fontId="10" fillId="20" borderId="5" xfId="0" applyFont="1" applyFill="1" applyBorder="1" applyAlignment="1">
      <alignment vertical="center"/>
    </xf>
    <xf numFmtId="0" fontId="6" fillId="0" borderId="18" xfId="0" applyFont="1" applyBorder="1" applyAlignment="1">
      <alignment horizontal="center"/>
    </xf>
    <xf numFmtId="0" fontId="12" fillId="20" borderId="7" xfId="0" applyFont="1" applyFill="1" applyBorder="1" applyAlignment="1">
      <alignment vertical="center"/>
    </xf>
    <xf numFmtId="0" fontId="10" fillId="20" borderId="8" xfId="0" applyFont="1" applyFill="1" applyBorder="1" applyAlignment="1">
      <alignment vertical="center"/>
    </xf>
    <xf numFmtId="0" fontId="9" fillId="20" borderId="8" xfId="0" applyFont="1" applyFill="1" applyBorder="1" applyAlignment="1">
      <alignment vertical="center"/>
    </xf>
    <xf numFmtId="10" fontId="10" fillId="20" borderId="8" xfId="4" applyNumberFormat="1" applyFont="1" applyFill="1" applyBorder="1" applyAlignment="1">
      <alignment horizontal="center" vertical="center"/>
    </xf>
    <xf numFmtId="0" fontId="10" fillId="20" borderId="9" xfId="0" applyFont="1" applyFill="1" applyBorder="1" applyAlignment="1">
      <alignment vertical="center"/>
    </xf>
    <xf numFmtId="10" fontId="10" fillId="8" borderId="14" xfId="4" applyNumberFormat="1" applyFont="1" applyFill="1" applyBorder="1" applyAlignment="1">
      <alignment horizontal="center" vertical="center"/>
    </xf>
    <xf numFmtId="10" fontId="10" fillId="9" borderId="4" xfId="4" applyNumberFormat="1" applyFont="1" applyFill="1" applyBorder="1" applyAlignment="1">
      <alignment horizontal="center" vertical="center"/>
    </xf>
    <xf numFmtId="0" fontId="29" fillId="0" borderId="16" xfId="0" applyFont="1" applyBorder="1"/>
    <xf numFmtId="0" fontId="11" fillId="21" borderId="13" xfId="0" applyFont="1" applyFill="1" applyBorder="1" applyAlignment="1">
      <alignment vertical="center"/>
    </xf>
    <xf numFmtId="0" fontId="10" fillId="21" borderId="13" xfId="0" applyFont="1" applyFill="1" applyBorder="1" applyAlignment="1">
      <alignment vertical="center"/>
    </xf>
    <xf numFmtId="0" fontId="9" fillId="21" borderId="14" xfId="0" applyFont="1" applyFill="1" applyBorder="1" applyAlignment="1">
      <alignment vertical="center"/>
    </xf>
    <xf numFmtId="0" fontId="10" fillId="21" borderId="14" xfId="0" applyFont="1" applyFill="1" applyBorder="1" applyAlignment="1">
      <alignment vertical="center"/>
    </xf>
    <xf numFmtId="10" fontId="10" fillId="21" borderId="14" xfId="4" applyNumberFormat="1" applyFont="1" applyFill="1" applyBorder="1" applyAlignment="1">
      <alignment horizontal="center" vertical="center"/>
    </xf>
    <xf numFmtId="0" fontId="10" fillId="21" borderId="15" xfId="0" applyFont="1" applyFill="1" applyBorder="1" applyAlignment="1">
      <alignment vertical="center"/>
    </xf>
    <xf numFmtId="0" fontId="13" fillId="22" borderId="3" xfId="0" applyFont="1" applyFill="1" applyBorder="1" applyAlignment="1">
      <alignment vertical="center"/>
    </xf>
    <xf numFmtId="0" fontId="10" fillId="22" borderId="4" xfId="0" applyFont="1" applyFill="1" applyBorder="1" applyAlignment="1">
      <alignment vertical="center"/>
    </xf>
    <xf numFmtId="0" fontId="9" fillId="22" borderId="4" xfId="0" applyFont="1" applyFill="1" applyBorder="1" applyAlignment="1">
      <alignment vertical="center"/>
    </xf>
    <xf numFmtId="10" fontId="10" fillId="22" borderId="4" xfId="4" applyNumberFormat="1" applyFont="1" applyFill="1" applyBorder="1" applyAlignment="1">
      <alignment horizontal="center" vertical="center"/>
    </xf>
    <xf numFmtId="0" fontId="10" fillId="22" borderId="5" xfId="0" applyFont="1" applyFill="1" applyBorder="1" applyAlignment="1">
      <alignment vertical="center"/>
    </xf>
    <xf numFmtId="0" fontId="12" fillId="22" borderId="7" xfId="0" applyFont="1" applyFill="1" applyBorder="1" applyAlignment="1">
      <alignment vertical="center"/>
    </xf>
    <xf numFmtId="0" fontId="10" fillId="22" borderId="8" xfId="0" applyFont="1" applyFill="1" applyBorder="1" applyAlignment="1">
      <alignment vertical="center"/>
    </xf>
    <xf numFmtId="0" fontId="9" fillId="22" borderId="8" xfId="0" applyFont="1" applyFill="1" applyBorder="1" applyAlignment="1">
      <alignment vertical="center"/>
    </xf>
    <xf numFmtId="10" fontId="10" fillId="22" borderId="8" xfId="4" applyNumberFormat="1" applyFont="1" applyFill="1" applyBorder="1" applyAlignment="1">
      <alignment horizontal="center" vertical="center"/>
    </xf>
    <xf numFmtId="0" fontId="10" fillId="22" borderId="9" xfId="0" applyFont="1" applyFill="1" applyBorder="1" applyAlignment="1">
      <alignment vertical="center"/>
    </xf>
    <xf numFmtId="0" fontId="11" fillId="3" borderId="28" xfId="0" applyFont="1" applyFill="1" applyBorder="1" applyAlignment="1">
      <alignment vertical="center"/>
    </xf>
    <xf numFmtId="0" fontId="10" fillId="3" borderId="28" xfId="0" applyFont="1" applyFill="1" applyBorder="1" applyAlignment="1">
      <alignment vertical="center"/>
    </xf>
    <xf numFmtId="0" fontId="9" fillId="3" borderId="29" xfId="0" applyFont="1" applyFill="1" applyBorder="1" applyAlignment="1">
      <alignment vertical="center"/>
    </xf>
    <xf numFmtId="0" fontId="10" fillId="3" borderId="29" xfId="0" applyFont="1" applyFill="1" applyBorder="1" applyAlignment="1">
      <alignment vertical="center"/>
    </xf>
    <xf numFmtId="10" fontId="10" fillId="3" borderId="29" xfId="4" applyNumberFormat="1" applyFont="1" applyFill="1" applyBorder="1" applyAlignment="1">
      <alignment horizontal="center" vertical="center"/>
    </xf>
    <xf numFmtId="0" fontId="10" fillId="3" borderId="30" xfId="0" applyFont="1" applyFill="1" applyBorder="1" applyAlignment="1">
      <alignment vertical="center"/>
    </xf>
    <xf numFmtId="10" fontId="10" fillId="10" borderId="4" xfId="4" applyNumberFormat="1" applyFont="1" applyFill="1" applyBorder="1" applyAlignment="1">
      <alignment horizontal="center" vertical="center"/>
    </xf>
    <xf numFmtId="10" fontId="10" fillId="4" borderId="14" xfId="4" applyNumberFormat="1" applyFont="1" applyFill="1" applyBorder="1" applyAlignment="1">
      <alignment horizontal="center" vertical="center"/>
    </xf>
    <xf numFmtId="10" fontId="10" fillId="11" borderId="8" xfId="4" applyNumberFormat="1" applyFont="1" applyFill="1" applyBorder="1" applyAlignment="1">
      <alignment horizontal="center" vertical="center"/>
    </xf>
    <xf numFmtId="10" fontId="10" fillId="12" borderId="4" xfId="4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  <xf numFmtId="41" fontId="31" fillId="0" borderId="0" xfId="0" applyNumberFormat="1" applyFont="1" applyFill="1" applyBorder="1" applyAlignment="1">
      <alignment horizontal="center"/>
    </xf>
    <xf numFmtId="0" fontId="6" fillId="0" borderId="6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23" borderId="1" xfId="0" applyNumberFormat="1" applyFill="1" applyBorder="1" applyAlignment="1">
      <alignment horizontal="center"/>
    </xf>
    <xf numFmtId="0" fontId="6" fillId="23" borderId="1" xfId="0" applyNumberFormat="1" applyFont="1" applyFill="1" applyBorder="1" applyAlignment="1">
      <alignment horizontal="center"/>
    </xf>
    <xf numFmtId="0" fontId="32" fillId="23" borderId="1" xfId="0" applyNumberFormat="1" applyFont="1" applyFill="1" applyBorder="1" applyAlignment="1">
      <alignment horizontal="left"/>
    </xf>
    <xf numFmtId="0" fontId="27" fillId="23" borderId="1" xfId="0" applyFont="1" applyFill="1" applyBorder="1" applyAlignment="1" applyProtection="1">
      <alignment vertical="center"/>
      <protection hidden="1"/>
    </xf>
    <xf numFmtId="167" fontId="19" fillId="23" borderId="24" xfId="0" applyNumberFormat="1" applyFont="1" applyFill="1" applyBorder="1"/>
    <xf numFmtId="0" fontId="27" fillId="23" borderId="1" xfId="0" applyFont="1" applyFill="1" applyBorder="1" applyAlignment="1" applyProtection="1">
      <alignment vertical="center" wrapText="1"/>
      <protection hidden="1"/>
    </xf>
    <xf numFmtId="41" fontId="19" fillId="23" borderId="1" xfId="0" applyNumberFormat="1" applyFont="1" applyFill="1" applyBorder="1"/>
    <xf numFmtId="0" fontId="19" fillId="23" borderId="9" xfId="0" applyFont="1" applyFill="1" applyBorder="1"/>
    <xf numFmtId="43" fontId="19" fillId="23" borderId="1" xfId="0" applyNumberFormat="1" applyFont="1" applyFill="1" applyBorder="1"/>
    <xf numFmtId="0" fontId="19" fillId="23" borderId="1" xfId="0" applyFont="1" applyFill="1" applyBorder="1"/>
    <xf numFmtId="0" fontId="0" fillId="0" borderId="4" xfId="0" applyNumberFormat="1" applyFill="1" applyBorder="1" applyAlignment="1">
      <alignment horizontal="center"/>
    </xf>
    <xf numFmtId="0" fontId="27" fillId="0" borderId="4" xfId="0" applyFont="1" applyFill="1" applyBorder="1" applyAlignment="1" applyProtection="1">
      <alignment vertical="center"/>
      <protection hidden="1"/>
    </xf>
    <xf numFmtId="167" fontId="19" fillId="0" borderId="4" xfId="0" applyNumberFormat="1" applyFont="1" applyFill="1" applyBorder="1"/>
    <xf numFmtId="41" fontId="19" fillId="0" borderId="4" xfId="0" applyNumberFormat="1" applyFont="1" applyFill="1" applyBorder="1"/>
    <xf numFmtId="0" fontId="19" fillId="0" borderId="4" xfId="0" applyFont="1" applyFill="1" applyBorder="1"/>
    <xf numFmtId="43" fontId="19" fillId="0" borderId="4" xfId="0" applyNumberFormat="1" applyFont="1" applyFill="1" applyBorder="1"/>
    <xf numFmtId="43" fontId="19" fillId="0" borderId="0" xfId="0" applyNumberFormat="1" applyFont="1" applyFill="1" applyBorder="1"/>
    <xf numFmtId="0" fontId="27" fillId="0" borderId="16" xfId="0" applyFont="1" applyFill="1" applyBorder="1" applyAlignment="1" applyProtection="1">
      <alignment vertical="center"/>
      <protection hidden="1"/>
    </xf>
    <xf numFmtId="167" fontId="19" fillId="0" borderId="31" xfId="0" applyNumberFormat="1" applyFont="1" applyFill="1" applyBorder="1"/>
    <xf numFmtId="43" fontId="19" fillId="2" borderId="16" xfId="0" applyNumberFormat="1" applyFont="1" applyFill="1" applyBorder="1" applyAlignment="1">
      <alignment horizontal="center" vertical="center"/>
    </xf>
    <xf numFmtId="41" fontId="19" fillId="0" borderId="16" xfId="0" applyNumberFormat="1" applyFont="1" applyFill="1" applyBorder="1"/>
    <xf numFmtId="0" fontId="19" fillId="0" borderId="32" xfId="0" applyFont="1" applyFill="1" applyBorder="1"/>
    <xf numFmtId="43" fontId="19" fillId="0" borderId="16" xfId="0" applyNumberFormat="1" applyFont="1" applyFill="1" applyBorder="1"/>
    <xf numFmtId="0" fontId="19" fillId="0" borderId="16" xfId="0" applyFont="1" applyFill="1" applyBorder="1"/>
    <xf numFmtId="43" fontId="19" fillId="0" borderId="4" xfId="0" applyNumberFormat="1" applyFont="1" applyFill="1" applyBorder="1" applyAlignment="1">
      <alignment horizontal="center" vertical="center"/>
    </xf>
    <xf numFmtId="0" fontId="19" fillId="0" borderId="0" xfId="0" applyFont="1" applyFill="1" applyBorder="1"/>
    <xf numFmtId="0" fontId="19" fillId="14" borderId="8" xfId="0" applyFont="1" applyFill="1" applyBorder="1"/>
    <xf numFmtId="0" fontId="19" fillId="23" borderId="6" xfId="0" applyFont="1" applyFill="1" applyBorder="1"/>
    <xf numFmtId="43" fontId="19" fillId="23" borderId="6" xfId="0" applyNumberFormat="1" applyFont="1" applyFill="1" applyBorder="1"/>
    <xf numFmtId="0" fontId="22" fillId="14" borderId="8" xfId="0" applyFont="1" applyFill="1" applyBorder="1" applyAlignment="1">
      <alignment vertical="center"/>
    </xf>
    <xf numFmtId="0" fontId="19" fillId="0" borderId="16" xfId="0" applyFont="1" applyFill="1" applyBorder="1" applyAlignment="1">
      <alignment horizontal="center"/>
    </xf>
    <xf numFmtId="0" fontId="27" fillId="0" borderId="32" xfId="0" applyFont="1" applyFill="1" applyBorder="1" applyAlignment="1" applyProtection="1">
      <alignment vertical="center"/>
      <protection hidden="1"/>
    </xf>
    <xf numFmtId="0" fontId="32" fillId="23" borderId="16" xfId="0" applyNumberFormat="1" applyFont="1" applyFill="1" applyBorder="1" applyAlignment="1">
      <alignment horizontal="left"/>
    </xf>
    <xf numFmtId="41" fontId="19" fillId="23" borderId="16" xfId="0" applyNumberFormat="1" applyFont="1" applyFill="1" applyBorder="1"/>
    <xf numFmtId="0" fontId="19" fillId="23" borderId="32" xfId="0" applyFont="1" applyFill="1" applyBorder="1"/>
    <xf numFmtId="43" fontId="19" fillId="23" borderId="16" xfId="0" applyNumberFormat="1" applyFont="1" applyFill="1" applyBorder="1"/>
    <xf numFmtId="0" fontId="19" fillId="23" borderId="16" xfId="0" applyFont="1" applyFill="1" applyBorder="1"/>
    <xf numFmtId="0" fontId="27" fillId="23" borderId="16" xfId="0" applyFont="1" applyFill="1" applyBorder="1" applyAlignment="1" applyProtection="1">
      <alignment vertical="center" wrapText="1"/>
      <protection hidden="1"/>
    </xf>
    <xf numFmtId="0" fontId="0" fillId="0" borderId="16" xfId="0" applyNumberFormat="1" applyBorder="1" applyAlignment="1">
      <alignment horizontal="left"/>
    </xf>
    <xf numFmtId="0" fontId="19" fillId="0" borderId="16" xfId="0" applyFont="1" applyFill="1" applyBorder="1" applyAlignment="1">
      <alignment horizontal="right" vertical="center"/>
    </xf>
    <xf numFmtId="0" fontId="26" fillId="0" borderId="16" xfId="0" applyFont="1" applyFill="1" applyBorder="1" applyAlignment="1">
      <alignment vertical="center"/>
    </xf>
    <xf numFmtId="166" fontId="19" fillId="0" borderId="16" xfId="0" applyNumberFormat="1" applyFont="1" applyFill="1" applyBorder="1" applyAlignment="1">
      <alignment horizontal="center"/>
    </xf>
    <xf numFmtId="43" fontId="19" fillId="0" borderId="16" xfId="0" applyNumberFormat="1" applyFont="1" applyFill="1" applyBorder="1" applyAlignment="1">
      <alignment vertical="center"/>
    </xf>
    <xf numFmtId="0" fontId="19" fillId="0" borderId="25" xfId="0" applyFont="1" applyFill="1" applyBorder="1"/>
    <xf numFmtId="0" fontId="25" fillId="0" borderId="6" xfId="0" applyFont="1" applyFill="1" applyBorder="1" applyAlignment="1" applyProtection="1">
      <alignment vertical="center"/>
      <protection hidden="1"/>
    </xf>
    <xf numFmtId="0" fontId="25" fillId="0" borderId="19" xfId="0" applyFont="1" applyFill="1" applyBorder="1" applyAlignment="1" applyProtection="1">
      <alignment vertical="center"/>
      <protection hidden="1"/>
    </xf>
    <xf numFmtId="0" fontId="19" fillId="0" borderId="6" xfId="0" applyFont="1" applyFill="1" applyBorder="1" applyAlignment="1">
      <alignment vertical="center"/>
    </xf>
    <xf numFmtId="166" fontId="19" fillId="0" borderId="16" xfId="0" applyNumberFormat="1" applyFont="1" applyFill="1" applyBorder="1"/>
    <xf numFmtId="0" fontId="25" fillId="0" borderId="32" xfId="0" applyFont="1" applyFill="1" applyBorder="1" applyAlignment="1" applyProtection="1">
      <alignment vertical="center"/>
      <protection hidden="1"/>
    </xf>
    <xf numFmtId="0" fontId="19" fillId="0" borderId="16" xfId="0" applyFont="1" applyFill="1" applyBorder="1" applyAlignment="1">
      <alignment vertical="center"/>
    </xf>
    <xf numFmtId="0" fontId="32" fillId="0" borderId="6" xfId="0" applyNumberFormat="1" applyFont="1" applyFill="1" applyBorder="1" applyAlignment="1">
      <alignment horizontal="center"/>
    </xf>
    <xf numFmtId="0" fontId="32" fillId="0" borderId="16" xfId="0" applyNumberFormat="1" applyFont="1" applyFill="1" applyBorder="1" applyAlignment="1">
      <alignment horizontal="center"/>
    </xf>
    <xf numFmtId="0" fontId="27" fillId="0" borderId="25" xfId="0" applyFont="1" applyFill="1" applyBorder="1" applyAlignment="1" applyProtection="1">
      <alignment vertical="center"/>
      <protection hidden="1"/>
    </xf>
    <xf numFmtId="167" fontId="19" fillId="0" borderId="33" xfId="0" applyNumberFormat="1" applyFont="1" applyFill="1" applyBorder="1"/>
    <xf numFmtId="43" fontId="19" fillId="2" borderId="25" xfId="0" applyNumberFormat="1" applyFont="1" applyFill="1" applyBorder="1" applyAlignment="1">
      <alignment horizontal="center" vertical="center"/>
    </xf>
    <xf numFmtId="41" fontId="19" fillId="0" borderId="25" xfId="0" applyNumberFormat="1" applyFont="1" applyFill="1" applyBorder="1"/>
    <xf numFmtId="0" fontId="19" fillId="0" borderId="27" xfId="0" applyFont="1" applyFill="1" applyBorder="1"/>
    <xf numFmtId="43" fontId="19" fillId="0" borderId="25" xfId="0" applyNumberFormat="1" applyFont="1" applyFill="1" applyBorder="1"/>
    <xf numFmtId="167" fontId="19" fillId="23" borderId="31" xfId="0" applyNumberFormat="1" applyFont="1" applyFill="1" applyBorder="1"/>
    <xf numFmtId="41" fontId="0" fillId="6" borderId="10" xfId="0" applyNumberFormat="1" applyFont="1" applyFill="1" applyBorder="1"/>
    <xf numFmtId="41" fontId="0" fillId="6" borderId="12" xfId="0" applyNumberFormat="1" applyFont="1" applyFill="1" applyBorder="1"/>
    <xf numFmtId="0" fontId="4" fillId="0" borderId="0" xfId="0" applyFont="1" applyBorder="1"/>
    <xf numFmtId="0" fontId="5" fillId="0" borderId="1" xfId="0" applyFont="1" applyBorder="1"/>
    <xf numFmtId="0" fontId="0" fillId="0" borderId="1" xfId="0" applyFill="1" applyBorder="1" applyAlignment="1">
      <alignment wrapText="1"/>
    </xf>
    <xf numFmtId="0" fontId="13" fillId="22" borderId="7" xfId="0" applyFont="1" applyFill="1" applyBorder="1" applyAlignment="1">
      <alignment vertical="center"/>
    </xf>
    <xf numFmtId="0" fontId="13" fillId="10" borderId="3" xfId="0" applyFont="1" applyFill="1" applyBorder="1" applyAlignment="1">
      <alignment vertical="center"/>
    </xf>
    <xf numFmtId="0" fontId="0" fillId="0" borderId="25" xfId="0" applyBorder="1" applyAlignment="1">
      <alignment horizontal="center"/>
    </xf>
    <xf numFmtId="0" fontId="4" fillId="0" borderId="25" xfId="0" applyFont="1" applyBorder="1"/>
    <xf numFmtId="41" fontId="0" fillId="2" borderId="25" xfId="0" applyNumberFormat="1" applyFill="1" applyBorder="1" applyAlignment="1">
      <alignment horizontal="center"/>
    </xf>
    <xf numFmtId="41" fontId="0" fillId="0" borderId="25" xfId="0" applyNumberFormat="1" applyBorder="1"/>
    <xf numFmtId="0" fontId="0" fillId="0" borderId="16" xfId="0" applyFont="1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25" xfId="0" applyBorder="1" applyAlignment="1">
      <alignment horizontal="right"/>
    </xf>
    <xf numFmtId="0" fontId="6" fillId="0" borderId="6" xfId="0" applyFont="1" applyBorder="1" applyAlignment="1">
      <alignment horizontal="center"/>
    </xf>
  </cellXfs>
  <cellStyles count="5">
    <cellStyle name="Заголовок 2 2" xfId="3"/>
    <cellStyle name="Обычный" xfId="0" builtinId="0"/>
    <cellStyle name="Процентный" xfId="1" builtinId="5"/>
    <cellStyle name="Процентный 2" xfId="2"/>
    <cellStyle name="Процентный 3" xfId="4"/>
  </cellStyles>
  <dxfs count="0"/>
  <tableStyles count="0" defaultTableStyle="TableStyleMedium9" defaultPivotStyle="PivotStyleMedium7"/>
  <colors>
    <mruColors>
      <color rgb="FFE2F1FF"/>
      <color rgb="FFBCFEFF"/>
      <color rgb="FFF9D8FF"/>
      <color rgb="FFF1C1FF"/>
      <color rgb="FFFFB5A0"/>
      <color rgb="FFF5701A"/>
      <color rgb="FFF56E40"/>
      <color rgb="FFFFD0BD"/>
      <color rgb="FFFFDEA5"/>
      <color rgb="FFFF260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3"/>
  <sheetViews>
    <sheetView workbookViewId="0">
      <selection activeCell="D5" sqref="D5"/>
    </sheetView>
  </sheetViews>
  <sheetFormatPr baseColWidth="10" defaultRowHeight="16" x14ac:dyDescent="0.2"/>
  <cols>
    <col min="1" max="1" width="24.83203125" customWidth="1"/>
    <col min="2" max="2" width="11.6640625" customWidth="1"/>
  </cols>
  <sheetData>
    <row r="2" spans="1:4" x14ac:dyDescent="0.2">
      <c r="A2" s="153" t="s">
        <v>185</v>
      </c>
    </row>
    <row r="3" spans="1:4" x14ac:dyDescent="0.2">
      <c r="B3" s="157" t="s">
        <v>184</v>
      </c>
      <c r="C3" s="157" t="s">
        <v>41</v>
      </c>
      <c r="D3" s="157" t="s">
        <v>181</v>
      </c>
    </row>
    <row r="4" spans="1:4" x14ac:dyDescent="0.2">
      <c r="A4" s="20" t="s">
        <v>173</v>
      </c>
      <c r="B4" s="13">
        <f>'Дом Природы'!C2</f>
        <v>0</v>
      </c>
      <c r="C4" s="158">
        <f>'Дом Природы'!C3</f>
        <v>0</v>
      </c>
      <c r="D4" s="158">
        <f>'Дом Природы'!C4</f>
        <v>0</v>
      </c>
    </row>
    <row r="5" spans="1:4" x14ac:dyDescent="0.2">
      <c r="A5" s="20" t="s">
        <v>174</v>
      </c>
      <c r="B5" s="13">
        <f>'Чай, сладости'!B2</f>
        <v>0</v>
      </c>
      <c r="C5" s="158">
        <f>'Чай, сладости'!B3</f>
        <v>0</v>
      </c>
      <c r="D5" s="158">
        <f>'Чай, сладости'!B4</f>
        <v>0</v>
      </c>
    </row>
    <row r="6" spans="1:4" x14ac:dyDescent="0.2">
      <c r="A6" s="20" t="s">
        <v>175</v>
      </c>
      <c r="B6" s="13">
        <f>'Галька и Галыш'!C2</f>
        <v>0</v>
      </c>
      <c r="C6" s="158">
        <f>'Галька и Галыш'!C3</f>
        <v>0</v>
      </c>
      <c r="D6" s="158">
        <f>'Галька и Галыш'!C4</f>
        <v>0</v>
      </c>
    </row>
    <row r="7" spans="1:4" x14ac:dyDescent="0.2">
      <c r="A7" s="152" t="s">
        <v>176</v>
      </c>
      <c r="B7" s="159">
        <f>SUM(B4:B6)</f>
        <v>0</v>
      </c>
      <c r="C7" s="160">
        <f>SUM(C4:C6)</f>
        <v>0</v>
      </c>
      <c r="D7" s="160">
        <f>SUM(D4:D6)</f>
        <v>0</v>
      </c>
    </row>
    <row r="8" spans="1:4" x14ac:dyDescent="0.2">
      <c r="A8" s="152"/>
      <c r="B8" s="153"/>
      <c r="C8" s="156"/>
      <c r="D8" s="156"/>
    </row>
    <row r="9" spans="1:4" x14ac:dyDescent="0.2">
      <c r="A9" s="152"/>
      <c r="B9" s="153"/>
      <c r="C9" s="156"/>
      <c r="D9" s="156"/>
    </row>
    <row r="10" spans="1:4" x14ac:dyDescent="0.2">
      <c r="A10" s="152"/>
      <c r="B10" s="153"/>
      <c r="C10" s="156"/>
      <c r="D10" s="156"/>
    </row>
    <row r="11" spans="1:4" x14ac:dyDescent="0.2">
      <c r="A11" s="152"/>
      <c r="B11" s="153"/>
      <c r="C11" s="156"/>
      <c r="D11" s="156"/>
    </row>
    <row r="12" spans="1:4" x14ac:dyDescent="0.2">
      <c r="A12" t="s">
        <v>182</v>
      </c>
    </row>
    <row r="13" spans="1:4" x14ac:dyDescent="0.2">
      <c r="A13" t="s">
        <v>348</v>
      </c>
    </row>
    <row r="17" spans="1:2" x14ac:dyDescent="0.2">
      <c r="A17" s="151" t="s">
        <v>170</v>
      </c>
      <c r="B17" s="24"/>
    </row>
    <row r="18" spans="1:2" x14ac:dyDescent="0.2">
      <c r="A18" s="13" t="s">
        <v>183</v>
      </c>
      <c r="B18" s="24"/>
    </row>
    <row r="19" spans="1:2" x14ac:dyDescent="0.2">
      <c r="A19" s="13" t="s">
        <v>171</v>
      </c>
      <c r="B19" s="24"/>
    </row>
    <row r="20" spans="1:2" x14ac:dyDescent="0.2">
      <c r="A20" s="13" t="s">
        <v>172</v>
      </c>
      <c r="B20" s="24"/>
    </row>
    <row r="21" spans="1:2" x14ac:dyDescent="0.2">
      <c r="A21" s="24"/>
      <c r="B21" s="24"/>
    </row>
    <row r="22" spans="1:2" x14ac:dyDescent="0.2">
      <c r="A22" s="24"/>
      <c r="B22" s="24"/>
    </row>
    <row r="23" spans="1:2" x14ac:dyDescent="0.2">
      <c r="A23" s="24"/>
      <c r="B23" s="2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3"/>
  <sheetViews>
    <sheetView tabSelected="1" workbookViewId="0">
      <pane ySplit="6" topLeftCell="A7" activePane="bottomLeft" state="frozen"/>
      <selection pane="bottomLeft" activeCell="C10" sqref="C10"/>
    </sheetView>
  </sheetViews>
  <sheetFormatPr baseColWidth="10" defaultRowHeight="16" x14ac:dyDescent="0.2"/>
  <cols>
    <col min="1" max="1" width="13.1640625" style="1" customWidth="1"/>
    <col min="2" max="2" width="4.33203125" style="1" customWidth="1"/>
    <col min="3" max="3" width="59.6640625" customWidth="1"/>
    <col min="5" max="5" width="10.5" style="1" customWidth="1"/>
    <col min="6" max="9" width="9.5" customWidth="1"/>
  </cols>
  <sheetData>
    <row r="1" spans="1:11" x14ac:dyDescent="0.2">
      <c r="A1" s="4"/>
      <c r="B1" s="4"/>
      <c r="C1" s="5" t="s">
        <v>39</v>
      </c>
    </row>
    <row r="2" spans="1:11" x14ac:dyDescent="0.2">
      <c r="A2" s="9" t="s">
        <v>40</v>
      </c>
      <c r="B2" s="10"/>
      <c r="C2" s="11">
        <f>IF(SUMPRODUCT(E8:E597,G8:G597)&lt;50000,SUMPRODUCT(E8:E597,F8:F597),SUMPRODUCT(E8:E597,G8:G597))</f>
        <v>0</v>
      </c>
    </row>
    <row r="3" spans="1:11" ht="17" thickBot="1" x14ac:dyDescent="0.25">
      <c r="A3" s="9" t="s">
        <v>41</v>
      </c>
      <c r="B3" s="10"/>
      <c r="C3" s="12">
        <f>SUMPRODUCT(E8:E597,J8:J597)</f>
        <v>0</v>
      </c>
    </row>
    <row r="4" spans="1:11" ht="17" thickBot="1" x14ac:dyDescent="0.25">
      <c r="A4" s="6" t="s">
        <v>38</v>
      </c>
      <c r="B4" s="7"/>
      <c r="C4" s="8">
        <f>SUMPRODUCT(E8:E597,K8:K597)</f>
        <v>0</v>
      </c>
      <c r="E4" s="249" t="s">
        <v>351</v>
      </c>
      <c r="H4" s="313">
        <f>SUM(H8:H386)</f>
        <v>0</v>
      </c>
      <c r="I4" s="314">
        <f>SUM(I8:I386)</f>
        <v>0</v>
      </c>
    </row>
    <row r="5" spans="1:11" ht="17" thickBot="1" x14ac:dyDescent="0.25"/>
    <row r="6" spans="1:11" s="2" customFormat="1" ht="33" thickBot="1" x14ac:dyDescent="0.25">
      <c r="A6" s="92" t="s">
        <v>42</v>
      </c>
      <c r="B6" s="93" t="s">
        <v>43</v>
      </c>
      <c r="C6" s="93" t="s">
        <v>0</v>
      </c>
      <c r="D6" s="93" t="s">
        <v>154</v>
      </c>
      <c r="E6" s="93" t="s">
        <v>49</v>
      </c>
      <c r="F6" s="93" t="s">
        <v>44</v>
      </c>
      <c r="G6" s="93" t="s">
        <v>45</v>
      </c>
      <c r="H6" s="93" t="s">
        <v>46</v>
      </c>
      <c r="I6" s="93" t="s">
        <v>47</v>
      </c>
      <c r="J6" s="93" t="s">
        <v>48</v>
      </c>
      <c r="K6" s="94" t="s">
        <v>38</v>
      </c>
    </row>
    <row r="7" spans="1:11" s="144" customFormat="1" x14ac:dyDescent="0.2">
      <c r="A7" s="141"/>
      <c r="B7" s="142"/>
      <c r="C7" s="142"/>
      <c r="D7" s="142"/>
      <c r="E7" s="142"/>
      <c r="F7" s="142"/>
      <c r="G7" s="142"/>
      <c r="H7" s="142"/>
      <c r="I7" s="142"/>
      <c r="J7" s="142"/>
      <c r="K7" s="143"/>
    </row>
    <row r="8" spans="1:11" ht="31" customHeight="1" x14ac:dyDescent="0.2">
      <c r="A8" s="21" t="s">
        <v>50</v>
      </c>
      <c r="B8" s="19"/>
      <c r="C8" s="18"/>
      <c r="D8" s="19"/>
      <c r="E8" s="19"/>
      <c r="F8" s="176"/>
      <c r="G8" s="176"/>
      <c r="H8" s="19"/>
      <c r="I8" s="19"/>
      <c r="J8" s="19"/>
      <c r="K8" s="19"/>
    </row>
    <row r="9" spans="1:11" ht="25" customHeight="1" x14ac:dyDescent="0.2">
      <c r="A9" s="51" t="s">
        <v>52</v>
      </c>
      <c r="B9" s="52"/>
      <c r="C9" s="53"/>
      <c r="D9" s="52"/>
      <c r="E9" s="52"/>
      <c r="F9" s="177"/>
      <c r="G9" s="177"/>
      <c r="H9" s="52"/>
      <c r="I9" s="52"/>
      <c r="J9" s="52"/>
      <c r="K9" s="52"/>
    </row>
    <row r="10" spans="1:11" x14ac:dyDescent="0.2">
      <c r="A10" s="3"/>
      <c r="B10" s="3">
        <v>1</v>
      </c>
      <c r="C10" s="20" t="s">
        <v>1</v>
      </c>
      <c r="D10" s="13">
        <v>140</v>
      </c>
      <c r="E10" s="17">
        <v>0</v>
      </c>
      <c r="F10" s="13">
        <v>84</v>
      </c>
      <c r="G10" s="13">
        <v>76</v>
      </c>
      <c r="H10" s="14">
        <f>E10*F10</f>
        <v>0</v>
      </c>
      <c r="I10" s="14">
        <f>E10*G10</f>
        <v>0</v>
      </c>
      <c r="J10" s="13">
        <v>0.11</v>
      </c>
      <c r="K10" s="13">
        <v>1.2375E-4</v>
      </c>
    </row>
    <row r="11" spans="1:11" x14ac:dyDescent="0.2">
      <c r="A11" s="3"/>
      <c r="B11" s="3">
        <v>2</v>
      </c>
      <c r="C11" s="20" t="s">
        <v>2</v>
      </c>
      <c r="D11" s="13">
        <v>140</v>
      </c>
      <c r="E11" s="17">
        <v>0</v>
      </c>
      <c r="F11" s="13">
        <v>84</v>
      </c>
      <c r="G11" s="13">
        <v>76</v>
      </c>
      <c r="H11" s="14">
        <f t="shared" ref="H11:H35" si="0">E11*F11</f>
        <v>0</v>
      </c>
      <c r="I11" s="14">
        <f t="shared" ref="I11:I35" si="1">E11*G11</f>
        <v>0</v>
      </c>
      <c r="J11" s="13">
        <v>0.11</v>
      </c>
      <c r="K11" s="13">
        <v>1.2375E-4</v>
      </c>
    </row>
    <row r="12" spans="1:11" x14ac:dyDescent="0.2">
      <c r="A12" s="3" t="s">
        <v>51</v>
      </c>
      <c r="B12" s="3">
        <v>3</v>
      </c>
      <c r="C12" s="20" t="s">
        <v>3</v>
      </c>
      <c r="D12" s="13">
        <v>140</v>
      </c>
      <c r="E12" s="17">
        <v>0</v>
      </c>
      <c r="F12" s="13">
        <v>84</v>
      </c>
      <c r="G12" s="13">
        <v>76</v>
      </c>
      <c r="H12" s="14">
        <f t="shared" si="0"/>
        <v>0</v>
      </c>
      <c r="I12" s="14">
        <f t="shared" si="1"/>
        <v>0</v>
      </c>
      <c r="J12" s="13">
        <v>0.11</v>
      </c>
      <c r="K12" s="13">
        <v>1.2375E-4</v>
      </c>
    </row>
    <row r="13" spans="1:11" x14ac:dyDescent="0.2">
      <c r="A13" s="3"/>
      <c r="B13" s="3">
        <v>4</v>
      </c>
      <c r="C13" s="20" t="s">
        <v>4</v>
      </c>
      <c r="D13" s="13">
        <v>140</v>
      </c>
      <c r="E13" s="17">
        <v>0</v>
      </c>
      <c r="F13" s="13">
        <v>84</v>
      </c>
      <c r="G13" s="13">
        <v>76</v>
      </c>
      <c r="H13" s="14">
        <f t="shared" si="0"/>
        <v>0</v>
      </c>
      <c r="I13" s="14">
        <f t="shared" si="1"/>
        <v>0</v>
      </c>
      <c r="J13" s="13">
        <v>0.11</v>
      </c>
      <c r="K13" s="13">
        <v>1.2375E-4</v>
      </c>
    </row>
    <row r="14" spans="1:11" x14ac:dyDescent="0.2">
      <c r="A14" s="3"/>
      <c r="B14" s="3">
        <v>5</v>
      </c>
      <c r="C14" s="20" t="s">
        <v>5</v>
      </c>
      <c r="D14" s="13">
        <v>140</v>
      </c>
      <c r="E14" s="17">
        <v>0</v>
      </c>
      <c r="F14" s="13">
        <v>84</v>
      </c>
      <c r="G14" s="13">
        <v>76</v>
      </c>
      <c r="H14" s="14">
        <f t="shared" si="0"/>
        <v>0</v>
      </c>
      <c r="I14" s="14">
        <f t="shared" si="1"/>
        <v>0</v>
      </c>
      <c r="J14" s="13">
        <v>0.11</v>
      </c>
      <c r="K14" s="13">
        <v>1.2375E-4</v>
      </c>
    </row>
    <row r="15" spans="1:11" x14ac:dyDescent="0.2">
      <c r="A15" s="3" t="s">
        <v>51</v>
      </c>
      <c r="B15" s="3">
        <v>6</v>
      </c>
      <c r="C15" s="20" t="s">
        <v>6</v>
      </c>
      <c r="D15" s="13">
        <v>140</v>
      </c>
      <c r="E15" s="17">
        <v>0</v>
      </c>
      <c r="F15" s="13">
        <v>84</v>
      </c>
      <c r="G15" s="13">
        <v>76</v>
      </c>
      <c r="H15" s="14">
        <f t="shared" si="0"/>
        <v>0</v>
      </c>
      <c r="I15" s="14">
        <f t="shared" si="1"/>
        <v>0</v>
      </c>
      <c r="J15" s="13">
        <v>0.11</v>
      </c>
      <c r="K15" s="13">
        <v>1.2375E-4</v>
      </c>
    </row>
    <row r="16" spans="1:11" x14ac:dyDescent="0.2">
      <c r="A16" s="3" t="s">
        <v>51</v>
      </c>
      <c r="B16" s="3">
        <v>7</v>
      </c>
      <c r="C16" s="20" t="s">
        <v>7</v>
      </c>
      <c r="D16" s="13">
        <v>140</v>
      </c>
      <c r="E16" s="17">
        <v>0</v>
      </c>
      <c r="F16" s="13">
        <v>84</v>
      </c>
      <c r="G16" s="13">
        <v>76</v>
      </c>
      <c r="H16" s="14">
        <f t="shared" si="0"/>
        <v>0</v>
      </c>
      <c r="I16" s="14">
        <f t="shared" si="1"/>
        <v>0</v>
      </c>
      <c r="J16" s="13">
        <v>0.11</v>
      </c>
      <c r="K16" s="13">
        <v>1.2375E-4</v>
      </c>
    </row>
    <row r="17" spans="1:11" x14ac:dyDescent="0.2">
      <c r="A17" s="3"/>
      <c r="B17" s="3">
        <v>8</v>
      </c>
      <c r="C17" s="20" t="s">
        <v>8</v>
      </c>
      <c r="D17" s="13">
        <v>140</v>
      </c>
      <c r="E17" s="17">
        <v>0</v>
      </c>
      <c r="F17" s="13">
        <v>84</v>
      </c>
      <c r="G17" s="13">
        <v>76</v>
      </c>
      <c r="H17" s="14">
        <f t="shared" si="0"/>
        <v>0</v>
      </c>
      <c r="I17" s="14">
        <f t="shared" si="1"/>
        <v>0</v>
      </c>
      <c r="J17" s="13">
        <v>0.11</v>
      </c>
      <c r="K17" s="13">
        <v>1.2375E-4</v>
      </c>
    </row>
    <row r="18" spans="1:11" x14ac:dyDescent="0.2">
      <c r="A18" s="3" t="s">
        <v>51</v>
      </c>
      <c r="B18" s="3">
        <v>9</v>
      </c>
      <c r="C18" s="20" t="s">
        <v>9</v>
      </c>
      <c r="D18" s="13">
        <v>140</v>
      </c>
      <c r="E18" s="17">
        <v>0</v>
      </c>
      <c r="F18" s="13">
        <v>84</v>
      </c>
      <c r="G18" s="13">
        <v>76</v>
      </c>
      <c r="H18" s="14">
        <f t="shared" si="0"/>
        <v>0</v>
      </c>
      <c r="I18" s="14">
        <f t="shared" si="1"/>
        <v>0</v>
      </c>
      <c r="J18" s="13">
        <v>0.11</v>
      </c>
      <c r="K18" s="13">
        <v>1.2375E-4</v>
      </c>
    </row>
    <row r="19" spans="1:11" x14ac:dyDescent="0.2">
      <c r="A19" s="3"/>
      <c r="B19" s="3">
        <v>10</v>
      </c>
      <c r="C19" s="20" t="s">
        <v>10</v>
      </c>
      <c r="D19" s="13">
        <v>140</v>
      </c>
      <c r="E19" s="17">
        <v>0</v>
      </c>
      <c r="F19" s="13">
        <v>84</v>
      </c>
      <c r="G19" s="13">
        <v>76</v>
      </c>
      <c r="H19" s="14">
        <f t="shared" si="0"/>
        <v>0</v>
      </c>
      <c r="I19" s="14">
        <f t="shared" si="1"/>
        <v>0</v>
      </c>
      <c r="J19" s="13">
        <v>0.11</v>
      </c>
      <c r="K19" s="13">
        <v>1.2375E-4</v>
      </c>
    </row>
    <row r="20" spans="1:11" x14ac:dyDescent="0.2">
      <c r="A20" s="3" t="s">
        <v>51</v>
      </c>
      <c r="B20" s="3">
        <v>11</v>
      </c>
      <c r="C20" s="20" t="s">
        <v>11</v>
      </c>
      <c r="D20" s="13">
        <v>140</v>
      </c>
      <c r="E20" s="17">
        <v>0</v>
      </c>
      <c r="F20" s="13">
        <v>84</v>
      </c>
      <c r="G20" s="13">
        <v>76</v>
      </c>
      <c r="H20" s="14">
        <f t="shared" si="0"/>
        <v>0</v>
      </c>
      <c r="I20" s="14">
        <f t="shared" si="1"/>
        <v>0</v>
      </c>
      <c r="J20" s="13">
        <v>0.11</v>
      </c>
      <c r="K20" s="13">
        <v>1.2375E-4</v>
      </c>
    </row>
    <row r="21" spans="1:11" x14ac:dyDescent="0.2">
      <c r="A21" s="3"/>
      <c r="B21" s="3">
        <v>12</v>
      </c>
      <c r="C21" s="20" t="s">
        <v>12</v>
      </c>
      <c r="D21" s="13">
        <v>140</v>
      </c>
      <c r="E21" s="17">
        <v>0</v>
      </c>
      <c r="F21" s="13">
        <v>84</v>
      </c>
      <c r="G21" s="13">
        <v>76</v>
      </c>
      <c r="H21" s="14">
        <f t="shared" si="0"/>
        <v>0</v>
      </c>
      <c r="I21" s="14">
        <f t="shared" si="1"/>
        <v>0</v>
      </c>
      <c r="J21" s="13">
        <v>0.11</v>
      </c>
      <c r="K21" s="13">
        <v>1.2375E-4</v>
      </c>
    </row>
    <row r="22" spans="1:11" x14ac:dyDescent="0.2">
      <c r="A22" s="3"/>
      <c r="B22" s="3">
        <v>13</v>
      </c>
      <c r="C22" s="20" t="s">
        <v>13</v>
      </c>
      <c r="D22" s="13">
        <v>140</v>
      </c>
      <c r="E22" s="17">
        <v>0</v>
      </c>
      <c r="F22" s="13">
        <v>84</v>
      </c>
      <c r="G22" s="13">
        <v>76</v>
      </c>
      <c r="H22" s="14">
        <f t="shared" si="0"/>
        <v>0</v>
      </c>
      <c r="I22" s="14">
        <f t="shared" si="1"/>
        <v>0</v>
      </c>
      <c r="J22" s="13">
        <v>0.11</v>
      </c>
      <c r="K22" s="13">
        <v>1.2375E-4</v>
      </c>
    </row>
    <row r="23" spans="1:11" x14ac:dyDescent="0.2">
      <c r="A23" s="3" t="s">
        <v>51</v>
      </c>
      <c r="B23" s="3">
        <v>14</v>
      </c>
      <c r="C23" s="20" t="s">
        <v>14</v>
      </c>
      <c r="D23" s="13">
        <v>140</v>
      </c>
      <c r="E23" s="17">
        <v>0</v>
      </c>
      <c r="F23" s="13">
        <v>84</v>
      </c>
      <c r="G23" s="13">
        <v>76</v>
      </c>
      <c r="H23" s="14">
        <f t="shared" si="0"/>
        <v>0</v>
      </c>
      <c r="I23" s="14">
        <f t="shared" si="1"/>
        <v>0</v>
      </c>
      <c r="J23" s="13">
        <v>0.11</v>
      </c>
      <c r="K23" s="13">
        <v>1.2375E-4</v>
      </c>
    </row>
    <row r="24" spans="1:11" x14ac:dyDescent="0.2">
      <c r="A24" s="3"/>
      <c r="B24" s="3">
        <v>15</v>
      </c>
      <c r="C24" s="20" t="s">
        <v>15</v>
      </c>
      <c r="D24" s="13">
        <v>140</v>
      </c>
      <c r="E24" s="17">
        <v>0</v>
      </c>
      <c r="F24" s="13">
        <v>84</v>
      </c>
      <c r="G24" s="13">
        <v>76</v>
      </c>
      <c r="H24" s="14">
        <f t="shared" si="0"/>
        <v>0</v>
      </c>
      <c r="I24" s="14">
        <f t="shared" si="1"/>
        <v>0</v>
      </c>
      <c r="J24" s="13">
        <v>0.11</v>
      </c>
      <c r="K24" s="13">
        <v>1.2375E-4</v>
      </c>
    </row>
    <row r="25" spans="1:11" x14ac:dyDescent="0.2">
      <c r="A25" s="3" t="s">
        <v>51</v>
      </c>
      <c r="B25" s="3">
        <v>16</v>
      </c>
      <c r="C25" s="20" t="s">
        <v>16</v>
      </c>
      <c r="D25" s="13">
        <v>140</v>
      </c>
      <c r="E25" s="17">
        <v>0</v>
      </c>
      <c r="F25" s="13">
        <v>84</v>
      </c>
      <c r="G25" s="13">
        <v>76</v>
      </c>
      <c r="H25" s="14">
        <f t="shared" si="0"/>
        <v>0</v>
      </c>
      <c r="I25" s="14">
        <f t="shared" si="1"/>
        <v>0</v>
      </c>
      <c r="J25" s="13">
        <v>0.11</v>
      </c>
      <c r="K25" s="13">
        <v>1.2375E-4</v>
      </c>
    </row>
    <row r="26" spans="1:11" x14ac:dyDescent="0.2">
      <c r="A26" s="3"/>
      <c r="B26" s="3">
        <v>17</v>
      </c>
      <c r="C26" s="20" t="s">
        <v>17</v>
      </c>
      <c r="D26" s="13">
        <v>140</v>
      </c>
      <c r="E26" s="17">
        <v>0</v>
      </c>
      <c r="F26" s="13">
        <v>84</v>
      </c>
      <c r="G26" s="13">
        <v>76</v>
      </c>
      <c r="H26" s="14">
        <f t="shared" si="0"/>
        <v>0</v>
      </c>
      <c r="I26" s="14">
        <f t="shared" si="1"/>
        <v>0</v>
      </c>
      <c r="J26" s="13">
        <v>0.11</v>
      </c>
      <c r="K26" s="13">
        <v>1.2375E-4</v>
      </c>
    </row>
    <row r="27" spans="1:11" x14ac:dyDescent="0.2">
      <c r="A27" s="3" t="s">
        <v>51</v>
      </c>
      <c r="B27" s="3">
        <v>18</v>
      </c>
      <c r="C27" s="20" t="s">
        <v>18</v>
      </c>
      <c r="D27" s="13">
        <v>140</v>
      </c>
      <c r="E27" s="17">
        <v>0</v>
      </c>
      <c r="F27" s="13">
        <v>84</v>
      </c>
      <c r="G27" s="13">
        <v>76</v>
      </c>
      <c r="H27" s="14">
        <f t="shared" si="0"/>
        <v>0</v>
      </c>
      <c r="I27" s="14">
        <f t="shared" si="1"/>
        <v>0</v>
      </c>
      <c r="J27" s="13">
        <v>0.11</v>
      </c>
      <c r="K27" s="13">
        <v>1.2375E-4</v>
      </c>
    </row>
    <row r="28" spans="1:11" x14ac:dyDescent="0.2">
      <c r="A28" s="3"/>
      <c r="B28" s="3">
        <v>19</v>
      </c>
      <c r="C28" s="20" t="s">
        <v>19</v>
      </c>
      <c r="D28" s="13">
        <v>140</v>
      </c>
      <c r="E28" s="17">
        <v>0</v>
      </c>
      <c r="F28" s="13">
        <v>84</v>
      </c>
      <c r="G28" s="13">
        <v>76</v>
      </c>
      <c r="H28" s="14">
        <f t="shared" si="0"/>
        <v>0</v>
      </c>
      <c r="I28" s="14">
        <f t="shared" si="1"/>
        <v>0</v>
      </c>
      <c r="J28" s="13">
        <v>0.11</v>
      </c>
      <c r="K28" s="13">
        <v>1.2375E-4</v>
      </c>
    </row>
    <row r="29" spans="1:11" x14ac:dyDescent="0.2">
      <c r="A29" s="3"/>
      <c r="B29" s="3">
        <v>20</v>
      </c>
      <c r="C29" s="20" t="s">
        <v>20</v>
      </c>
      <c r="D29" s="13">
        <v>140</v>
      </c>
      <c r="E29" s="17">
        <v>0</v>
      </c>
      <c r="F29" s="13">
        <v>84</v>
      </c>
      <c r="G29" s="13">
        <v>76</v>
      </c>
      <c r="H29" s="14">
        <f t="shared" si="0"/>
        <v>0</v>
      </c>
      <c r="I29" s="14">
        <f t="shared" si="1"/>
        <v>0</v>
      </c>
      <c r="J29" s="13">
        <v>0.11</v>
      </c>
      <c r="K29" s="13">
        <v>1.2375E-4</v>
      </c>
    </row>
    <row r="30" spans="1:11" x14ac:dyDescent="0.2">
      <c r="A30" s="3" t="s">
        <v>51</v>
      </c>
      <c r="B30" s="3">
        <v>21</v>
      </c>
      <c r="C30" s="20" t="s">
        <v>21</v>
      </c>
      <c r="D30" s="13">
        <v>140</v>
      </c>
      <c r="E30" s="17">
        <v>0</v>
      </c>
      <c r="F30" s="13">
        <v>84</v>
      </c>
      <c r="G30" s="13">
        <v>76</v>
      </c>
      <c r="H30" s="14">
        <f t="shared" si="0"/>
        <v>0</v>
      </c>
      <c r="I30" s="14">
        <f t="shared" si="1"/>
        <v>0</v>
      </c>
      <c r="J30" s="13">
        <v>0.11</v>
      </c>
      <c r="K30" s="13">
        <v>1.2375E-4</v>
      </c>
    </row>
    <row r="31" spans="1:11" x14ac:dyDescent="0.2">
      <c r="A31" s="3"/>
      <c r="B31" s="3">
        <v>22</v>
      </c>
      <c r="C31" s="20" t="s">
        <v>22</v>
      </c>
      <c r="D31" s="13">
        <v>140</v>
      </c>
      <c r="E31" s="17">
        <v>0</v>
      </c>
      <c r="F31" s="13">
        <v>84</v>
      </c>
      <c r="G31" s="13">
        <v>76</v>
      </c>
      <c r="H31" s="14">
        <f t="shared" si="0"/>
        <v>0</v>
      </c>
      <c r="I31" s="14">
        <f t="shared" si="1"/>
        <v>0</v>
      </c>
      <c r="J31" s="13">
        <v>0.11</v>
      </c>
      <c r="K31" s="13">
        <v>1.2375E-4</v>
      </c>
    </row>
    <row r="32" spans="1:11" x14ac:dyDescent="0.2">
      <c r="A32" s="3"/>
      <c r="B32" s="3">
        <v>23</v>
      </c>
      <c r="C32" s="20" t="s">
        <v>23</v>
      </c>
      <c r="D32" s="13">
        <v>140</v>
      </c>
      <c r="E32" s="17">
        <v>0</v>
      </c>
      <c r="F32" s="13">
        <v>84</v>
      </c>
      <c r="G32" s="13">
        <v>76</v>
      </c>
      <c r="H32" s="14">
        <f t="shared" si="0"/>
        <v>0</v>
      </c>
      <c r="I32" s="14">
        <f t="shared" si="1"/>
        <v>0</v>
      </c>
      <c r="J32" s="13">
        <v>0.11</v>
      </c>
      <c r="K32" s="13">
        <v>1.2375E-4</v>
      </c>
    </row>
    <row r="33" spans="1:11" x14ac:dyDescent="0.2">
      <c r="A33" s="3"/>
      <c r="B33" s="3">
        <v>24</v>
      </c>
      <c r="C33" s="20" t="s">
        <v>24</v>
      </c>
      <c r="D33" s="13">
        <v>140</v>
      </c>
      <c r="E33" s="17">
        <v>0</v>
      </c>
      <c r="F33" s="13">
        <v>84</v>
      </c>
      <c r="G33" s="13">
        <v>76</v>
      </c>
      <c r="H33" s="14">
        <f t="shared" si="0"/>
        <v>0</v>
      </c>
      <c r="I33" s="14">
        <f t="shared" si="1"/>
        <v>0</v>
      </c>
      <c r="J33" s="13">
        <v>0.11</v>
      </c>
      <c r="K33" s="13">
        <v>1.2375E-4</v>
      </c>
    </row>
    <row r="34" spans="1:11" x14ac:dyDescent="0.2">
      <c r="A34" s="3"/>
      <c r="B34" s="3">
        <v>25</v>
      </c>
      <c r="C34" s="20" t="s">
        <v>25</v>
      </c>
      <c r="D34" s="13">
        <v>140</v>
      </c>
      <c r="E34" s="17">
        <v>0</v>
      </c>
      <c r="F34" s="13">
        <v>84</v>
      </c>
      <c r="G34" s="13">
        <v>76</v>
      </c>
      <c r="H34" s="14">
        <f t="shared" si="0"/>
        <v>0</v>
      </c>
      <c r="I34" s="14">
        <f t="shared" si="1"/>
        <v>0</v>
      </c>
      <c r="J34" s="13">
        <v>0.11</v>
      </c>
      <c r="K34" s="13">
        <v>1.2375E-4</v>
      </c>
    </row>
    <row r="35" spans="1:11" ht="17" thickBot="1" x14ac:dyDescent="0.25">
      <c r="A35" s="33"/>
      <c r="B35" s="33">
        <v>26</v>
      </c>
      <c r="C35" s="34" t="s">
        <v>26</v>
      </c>
      <c r="D35" s="35">
        <v>140</v>
      </c>
      <c r="E35" s="36">
        <v>0</v>
      </c>
      <c r="F35" s="35">
        <v>84</v>
      </c>
      <c r="G35" s="35">
        <v>76</v>
      </c>
      <c r="H35" s="37">
        <f t="shared" si="0"/>
        <v>0</v>
      </c>
      <c r="I35" s="37">
        <f t="shared" si="1"/>
        <v>0</v>
      </c>
      <c r="J35" s="35">
        <v>0.11</v>
      </c>
      <c r="K35" s="35">
        <v>1.2375E-4</v>
      </c>
    </row>
    <row r="36" spans="1:11" x14ac:dyDescent="0.2">
      <c r="A36" s="27"/>
      <c r="B36" s="28"/>
      <c r="C36" s="29"/>
      <c r="D36" s="29"/>
      <c r="E36" s="30"/>
      <c r="F36" s="29"/>
      <c r="G36" s="29"/>
      <c r="H36" s="31"/>
      <c r="I36" s="31"/>
      <c r="J36" s="29"/>
      <c r="K36" s="32"/>
    </row>
    <row r="37" spans="1:11" ht="25" customHeight="1" x14ac:dyDescent="0.2">
      <c r="A37" s="51" t="s">
        <v>65</v>
      </c>
      <c r="B37" s="52"/>
      <c r="C37" s="53"/>
      <c r="D37" s="52"/>
      <c r="E37" s="52"/>
      <c r="F37" s="177"/>
      <c r="G37" s="177"/>
      <c r="H37" s="52"/>
      <c r="I37" s="52"/>
      <c r="J37" s="52"/>
      <c r="K37" s="52"/>
    </row>
    <row r="38" spans="1:11" x14ac:dyDescent="0.2">
      <c r="A38" s="3" t="s">
        <v>51</v>
      </c>
      <c r="B38" s="3">
        <v>1</v>
      </c>
      <c r="C38" s="13" t="s">
        <v>54</v>
      </c>
      <c r="D38" s="13">
        <v>145</v>
      </c>
      <c r="E38" s="17">
        <v>0</v>
      </c>
      <c r="F38" s="13">
        <v>86</v>
      </c>
      <c r="G38" s="13">
        <v>77</v>
      </c>
      <c r="H38" s="14">
        <f t="shared" ref="H38:H45" si="2">E38*F38</f>
        <v>0</v>
      </c>
      <c r="I38" s="14">
        <f t="shared" ref="I38:I45" si="3">E38*G38</f>
        <v>0</v>
      </c>
      <c r="J38" s="13">
        <v>0.11</v>
      </c>
      <c r="K38" s="13">
        <v>1.2375E-4</v>
      </c>
    </row>
    <row r="39" spans="1:11" x14ac:dyDescent="0.2">
      <c r="A39" s="3" t="s">
        <v>51</v>
      </c>
      <c r="B39" s="3">
        <v>2</v>
      </c>
      <c r="C39" s="13" t="s">
        <v>55</v>
      </c>
      <c r="D39" s="13">
        <v>145</v>
      </c>
      <c r="E39" s="17">
        <v>0</v>
      </c>
      <c r="F39" s="13">
        <v>86</v>
      </c>
      <c r="G39" s="13">
        <v>77</v>
      </c>
      <c r="H39" s="14">
        <f t="shared" si="2"/>
        <v>0</v>
      </c>
      <c r="I39" s="14">
        <f t="shared" si="3"/>
        <v>0</v>
      </c>
      <c r="J39" s="13">
        <v>0.11</v>
      </c>
      <c r="K39" s="13">
        <v>1.2375E-4</v>
      </c>
    </row>
    <row r="40" spans="1:11" x14ac:dyDescent="0.2">
      <c r="A40" s="3"/>
      <c r="B40" s="3">
        <v>3</v>
      </c>
      <c r="C40" s="13" t="s">
        <v>56</v>
      </c>
      <c r="D40" s="13">
        <v>145</v>
      </c>
      <c r="E40" s="17">
        <v>0</v>
      </c>
      <c r="F40" s="13">
        <v>86</v>
      </c>
      <c r="G40" s="13">
        <v>77</v>
      </c>
      <c r="H40" s="14">
        <f t="shared" si="2"/>
        <v>0</v>
      </c>
      <c r="I40" s="14">
        <f t="shared" si="3"/>
        <v>0</v>
      </c>
      <c r="J40" s="13">
        <v>0.11</v>
      </c>
      <c r="K40" s="13">
        <v>1.2375E-4</v>
      </c>
    </row>
    <row r="41" spans="1:11" x14ac:dyDescent="0.2">
      <c r="A41" s="3" t="s">
        <v>51</v>
      </c>
      <c r="B41" s="3">
        <v>4</v>
      </c>
      <c r="C41" s="13" t="s">
        <v>57</v>
      </c>
      <c r="D41" s="13">
        <v>145</v>
      </c>
      <c r="E41" s="17">
        <v>0</v>
      </c>
      <c r="F41" s="13">
        <v>86</v>
      </c>
      <c r="G41" s="13">
        <v>77</v>
      </c>
      <c r="H41" s="14">
        <f t="shared" si="2"/>
        <v>0</v>
      </c>
      <c r="I41" s="14">
        <f t="shared" si="3"/>
        <v>0</v>
      </c>
      <c r="J41" s="13">
        <v>0.11</v>
      </c>
      <c r="K41" s="13">
        <v>1.2375E-4</v>
      </c>
    </row>
    <row r="42" spans="1:11" x14ac:dyDescent="0.2">
      <c r="A42" s="3" t="s">
        <v>51</v>
      </c>
      <c r="B42" s="3">
        <v>5</v>
      </c>
      <c r="C42" s="13" t="s">
        <v>58</v>
      </c>
      <c r="D42" s="13">
        <v>145</v>
      </c>
      <c r="E42" s="17">
        <v>0</v>
      </c>
      <c r="F42" s="13">
        <v>86</v>
      </c>
      <c r="G42" s="13">
        <v>77</v>
      </c>
      <c r="H42" s="14">
        <f t="shared" si="2"/>
        <v>0</v>
      </c>
      <c r="I42" s="14">
        <f t="shared" si="3"/>
        <v>0</v>
      </c>
      <c r="J42" s="13">
        <v>0.11</v>
      </c>
      <c r="K42" s="13">
        <v>1.2375E-4</v>
      </c>
    </row>
    <row r="43" spans="1:11" x14ac:dyDescent="0.2">
      <c r="A43" s="3"/>
      <c r="B43" s="3">
        <v>6</v>
      </c>
      <c r="C43" s="13" t="s">
        <v>59</v>
      </c>
      <c r="D43" s="13">
        <v>145</v>
      </c>
      <c r="E43" s="17">
        <v>0</v>
      </c>
      <c r="F43" s="13">
        <v>86</v>
      </c>
      <c r="G43" s="13">
        <v>77</v>
      </c>
      <c r="H43" s="14">
        <f t="shared" si="2"/>
        <v>0</v>
      </c>
      <c r="I43" s="14">
        <f t="shared" si="3"/>
        <v>0</v>
      </c>
      <c r="J43" s="13">
        <v>0.11</v>
      </c>
      <c r="K43" s="13">
        <v>1.2375E-4</v>
      </c>
    </row>
    <row r="44" spans="1:11" x14ac:dyDescent="0.2">
      <c r="A44" s="3" t="s">
        <v>51</v>
      </c>
      <c r="B44" s="3">
        <v>7</v>
      </c>
      <c r="C44" s="13" t="s">
        <v>60</v>
      </c>
      <c r="D44" s="13">
        <v>145</v>
      </c>
      <c r="E44" s="17">
        <v>0</v>
      </c>
      <c r="F44" s="13">
        <v>86</v>
      </c>
      <c r="G44" s="13">
        <v>77</v>
      </c>
      <c r="H44" s="14">
        <f t="shared" si="2"/>
        <v>0</v>
      </c>
      <c r="I44" s="14">
        <f t="shared" si="3"/>
        <v>0</v>
      </c>
      <c r="J44" s="13">
        <v>0.11</v>
      </c>
      <c r="K44" s="13">
        <v>1.2375E-4</v>
      </c>
    </row>
    <row r="45" spans="1:11" ht="17" thickBot="1" x14ac:dyDescent="0.25">
      <c r="A45" s="178"/>
      <c r="B45" s="33">
        <v>8</v>
      </c>
      <c r="C45" s="35" t="s">
        <v>61</v>
      </c>
      <c r="D45" s="35">
        <v>145</v>
      </c>
      <c r="E45" s="36">
        <v>0</v>
      </c>
      <c r="F45" s="35">
        <v>86</v>
      </c>
      <c r="G45" s="35">
        <v>77</v>
      </c>
      <c r="H45" s="37">
        <f t="shared" si="2"/>
        <v>0</v>
      </c>
      <c r="I45" s="37">
        <f t="shared" si="3"/>
        <v>0</v>
      </c>
      <c r="J45" s="35">
        <v>0.11</v>
      </c>
      <c r="K45" s="35">
        <v>1.2375E-4</v>
      </c>
    </row>
    <row r="46" spans="1:11" x14ac:dyDescent="0.2">
      <c r="A46" s="27"/>
      <c r="B46" s="28"/>
      <c r="C46" s="29"/>
      <c r="D46" s="29"/>
      <c r="E46" s="30"/>
      <c r="F46" s="29"/>
      <c r="G46" s="29"/>
      <c r="H46" s="31"/>
      <c r="I46" s="31"/>
      <c r="J46" s="29"/>
      <c r="K46" s="32"/>
    </row>
    <row r="47" spans="1:11" ht="25" customHeight="1" x14ac:dyDescent="0.2">
      <c r="A47" s="54" t="s">
        <v>53</v>
      </c>
      <c r="B47" s="55"/>
      <c r="C47" s="56"/>
      <c r="D47" s="55"/>
      <c r="E47" s="55"/>
      <c r="F47" s="179"/>
      <c r="G47" s="179"/>
      <c r="H47" s="55"/>
      <c r="I47" s="55"/>
      <c r="J47" s="55"/>
      <c r="K47" s="55"/>
    </row>
    <row r="48" spans="1:11" x14ac:dyDescent="0.2">
      <c r="A48" s="3"/>
      <c r="B48" s="3">
        <v>1</v>
      </c>
      <c r="C48" s="20" t="s">
        <v>199</v>
      </c>
      <c r="D48" s="13">
        <v>145</v>
      </c>
      <c r="E48" s="17">
        <v>0</v>
      </c>
      <c r="F48" s="13">
        <v>86</v>
      </c>
      <c r="G48" s="13">
        <v>77</v>
      </c>
      <c r="H48" s="14">
        <f t="shared" ref="H48:H57" si="4">E48*F48</f>
        <v>0</v>
      </c>
      <c r="I48" s="14">
        <f t="shared" ref="I48:I57" si="5">E48*G48</f>
        <v>0</v>
      </c>
      <c r="J48" s="13">
        <v>0.11</v>
      </c>
      <c r="K48" s="13">
        <v>1.2375E-4</v>
      </c>
    </row>
    <row r="49" spans="1:11" x14ac:dyDescent="0.2">
      <c r="A49" s="3"/>
      <c r="B49" s="3">
        <v>2</v>
      </c>
      <c r="C49" s="13" t="s">
        <v>200</v>
      </c>
      <c r="D49" s="13">
        <v>145</v>
      </c>
      <c r="E49" s="17">
        <v>0</v>
      </c>
      <c r="F49" s="13">
        <v>86</v>
      </c>
      <c r="G49" s="13">
        <v>77</v>
      </c>
      <c r="H49" s="14">
        <f t="shared" si="4"/>
        <v>0</v>
      </c>
      <c r="I49" s="14">
        <f t="shared" si="5"/>
        <v>0</v>
      </c>
      <c r="J49" s="13">
        <v>0.11</v>
      </c>
      <c r="K49" s="13">
        <v>1.2375E-4</v>
      </c>
    </row>
    <row r="50" spans="1:11" x14ac:dyDescent="0.2">
      <c r="A50" s="3" t="s">
        <v>51</v>
      </c>
      <c r="B50" s="3">
        <v>3</v>
      </c>
      <c r="C50" s="13" t="s">
        <v>201</v>
      </c>
      <c r="D50" s="13">
        <v>145</v>
      </c>
      <c r="E50" s="17">
        <v>0</v>
      </c>
      <c r="F50" s="13">
        <v>86</v>
      </c>
      <c r="G50" s="13">
        <v>77</v>
      </c>
      <c r="H50" s="14">
        <f t="shared" si="4"/>
        <v>0</v>
      </c>
      <c r="I50" s="14">
        <f t="shared" si="5"/>
        <v>0</v>
      </c>
      <c r="J50" s="13">
        <v>0.11</v>
      </c>
      <c r="K50" s="13">
        <v>1.2375E-4</v>
      </c>
    </row>
    <row r="51" spans="1:11" x14ac:dyDescent="0.2">
      <c r="A51" s="3" t="s">
        <v>51</v>
      </c>
      <c r="B51" s="3">
        <v>4</v>
      </c>
      <c r="C51" s="13" t="s">
        <v>202</v>
      </c>
      <c r="D51" s="13">
        <v>145</v>
      </c>
      <c r="E51" s="17">
        <v>0</v>
      </c>
      <c r="F51" s="13">
        <v>86</v>
      </c>
      <c r="G51" s="13">
        <v>77</v>
      </c>
      <c r="H51" s="14">
        <f t="shared" si="4"/>
        <v>0</v>
      </c>
      <c r="I51" s="14">
        <f t="shared" si="5"/>
        <v>0</v>
      </c>
      <c r="J51" s="13">
        <v>0.11</v>
      </c>
      <c r="K51" s="13">
        <v>1.2375E-4</v>
      </c>
    </row>
    <row r="52" spans="1:11" x14ac:dyDescent="0.2">
      <c r="A52" s="3" t="s">
        <v>51</v>
      </c>
      <c r="B52" s="3">
        <v>5</v>
      </c>
      <c r="C52" s="13" t="s">
        <v>203</v>
      </c>
      <c r="D52" s="13">
        <v>145</v>
      </c>
      <c r="E52" s="17">
        <v>0</v>
      </c>
      <c r="F52" s="13">
        <v>86</v>
      </c>
      <c r="G52" s="13">
        <v>77</v>
      </c>
      <c r="H52" s="14">
        <f t="shared" si="4"/>
        <v>0</v>
      </c>
      <c r="I52" s="14">
        <f t="shared" si="5"/>
        <v>0</v>
      </c>
      <c r="J52" s="13">
        <v>0.11</v>
      </c>
      <c r="K52" s="13">
        <v>1.2375E-4</v>
      </c>
    </row>
    <row r="53" spans="1:11" x14ac:dyDescent="0.2">
      <c r="A53" s="3"/>
      <c r="B53" s="3">
        <v>6</v>
      </c>
      <c r="C53" s="13" t="s">
        <v>204</v>
      </c>
      <c r="D53" s="13">
        <v>145</v>
      </c>
      <c r="E53" s="17">
        <v>0</v>
      </c>
      <c r="F53" s="13">
        <v>86</v>
      </c>
      <c r="G53" s="13">
        <v>77</v>
      </c>
      <c r="H53" s="14">
        <f t="shared" si="4"/>
        <v>0</v>
      </c>
      <c r="I53" s="14">
        <f t="shared" si="5"/>
        <v>0</v>
      </c>
      <c r="J53" s="13">
        <v>0.11</v>
      </c>
      <c r="K53" s="13">
        <v>1.2375E-4</v>
      </c>
    </row>
    <row r="54" spans="1:11" x14ac:dyDescent="0.2">
      <c r="A54" s="3"/>
      <c r="B54" s="3">
        <v>7</v>
      </c>
      <c r="C54" s="13" t="s">
        <v>205</v>
      </c>
      <c r="D54" s="13">
        <v>145</v>
      </c>
      <c r="E54" s="17">
        <v>0</v>
      </c>
      <c r="F54" s="13">
        <v>86</v>
      </c>
      <c r="G54" s="13">
        <v>77</v>
      </c>
      <c r="H54" s="14">
        <f t="shared" si="4"/>
        <v>0</v>
      </c>
      <c r="I54" s="14">
        <f t="shared" si="5"/>
        <v>0</v>
      </c>
      <c r="J54" s="13">
        <v>0.11</v>
      </c>
      <c r="K54" s="13">
        <v>1.2375E-4</v>
      </c>
    </row>
    <row r="55" spans="1:11" x14ac:dyDescent="0.2">
      <c r="A55" s="3" t="s">
        <v>51</v>
      </c>
      <c r="B55" s="3">
        <v>8</v>
      </c>
      <c r="C55" s="13" t="s">
        <v>206</v>
      </c>
      <c r="D55" s="13">
        <v>145</v>
      </c>
      <c r="E55" s="17">
        <v>0</v>
      </c>
      <c r="F55" s="13">
        <v>86</v>
      </c>
      <c r="G55" s="13">
        <v>77</v>
      </c>
      <c r="H55" s="14">
        <f t="shared" si="4"/>
        <v>0</v>
      </c>
      <c r="I55" s="14">
        <f t="shared" si="5"/>
        <v>0</v>
      </c>
      <c r="J55" s="13">
        <v>0.11</v>
      </c>
      <c r="K55" s="13">
        <v>1.2375E-4</v>
      </c>
    </row>
    <row r="56" spans="1:11" x14ac:dyDescent="0.2">
      <c r="A56" s="3"/>
      <c r="B56" s="3">
        <v>9</v>
      </c>
      <c r="C56" s="20" t="s">
        <v>207</v>
      </c>
      <c r="D56" s="13">
        <v>145</v>
      </c>
      <c r="E56" s="17">
        <v>0</v>
      </c>
      <c r="F56" s="13">
        <v>86</v>
      </c>
      <c r="G56" s="13">
        <v>77</v>
      </c>
      <c r="H56" s="14">
        <f t="shared" si="4"/>
        <v>0</v>
      </c>
      <c r="I56" s="14">
        <f t="shared" si="5"/>
        <v>0</v>
      </c>
      <c r="J56" s="13">
        <v>0.11</v>
      </c>
      <c r="K56" s="13">
        <v>1.2375E-4</v>
      </c>
    </row>
    <row r="57" spans="1:11" ht="17" thickBot="1" x14ac:dyDescent="0.25">
      <c r="A57" s="33"/>
      <c r="B57" s="33">
        <v>10</v>
      </c>
      <c r="C57" s="35" t="s">
        <v>208</v>
      </c>
      <c r="D57" s="35">
        <v>145</v>
      </c>
      <c r="E57" s="36">
        <v>0</v>
      </c>
      <c r="F57" s="35">
        <v>86</v>
      </c>
      <c r="G57" s="35">
        <v>77</v>
      </c>
      <c r="H57" s="37">
        <f t="shared" si="4"/>
        <v>0</v>
      </c>
      <c r="I57" s="37">
        <f t="shared" si="5"/>
        <v>0</v>
      </c>
      <c r="J57" s="35">
        <v>0.11</v>
      </c>
      <c r="K57" s="35">
        <v>1.2375E-4</v>
      </c>
    </row>
    <row r="58" spans="1:11" x14ac:dyDescent="0.2">
      <c r="A58" s="27"/>
      <c r="B58" s="28"/>
      <c r="C58" s="29"/>
      <c r="D58" s="29"/>
      <c r="E58" s="30"/>
      <c r="F58" s="29"/>
      <c r="G58" s="29"/>
      <c r="H58" s="31"/>
      <c r="I58" s="31"/>
      <c r="J58" s="29"/>
      <c r="K58" s="32"/>
    </row>
    <row r="59" spans="1:11" ht="24" customHeight="1" x14ac:dyDescent="0.2">
      <c r="A59" s="51" t="s">
        <v>209</v>
      </c>
      <c r="B59" s="52"/>
      <c r="C59" s="53"/>
      <c r="D59" s="52"/>
      <c r="E59" s="52"/>
      <c r="F59" s="177"/>
      <c r="G59" s="177"/>
      <c r="H59" s="52"/>
      <c r="I59" s="52"/>
      <c r="J59" s="52"/>
      <c r="K59" s="52"/>
    </row>
    <row r="60" spans="1:11" x14ac:dyDescent="0.2">
      <c r="A60" s="3" t="s">
        <v>51</v>
      </c>
      <c r="B60" s="3">
        <v>8</v>
      </c>
      <c r="C60" s="20" t="s">
        <v>217</v>
      </c>
      <c r="D60" s="13">
        <v>150</v>
      </c>
      <c r="E60" s="17">
        <v>0</v>
      </c>
      <c r="F60" s="13">
        <v>88</v>
      </c>
      <c r="G60" s="13">
        <v>79</v>
      </c>
      <c r="H60" s="14">
        <f t="shared" ref="H60:H69" si="6">E60*F60</f>
        <v>0</v>
      </c>
      <c r="I60" s="14">
        <f t="shared" ref="I60:I69" si="7">E60*G60</f>
        <v>0</v>
      </c>
      <c r="J60" s="13">
        <v>0.11</v>
      </c>
      <c r="K60" s="13">
        <v>1.2375E-4</v>
      </c>
    </row>
    <row r="61" spans="1:11" x14ac:dyDescent="0.2">
      <c r="A61" s="3" t="s">
        <v>51</v>
      </c>
      <c r="B61" s="3">
        <v>4</v>
      </c>
      <c r="C61" s="20" t="s">
        <v>213</v>
      </c>
      <c r="D61" s="13">
        <v>150</v>
      </c>
      <c r="E61" s="17">
        <v>0</v>
      </c>
      <c r="F61" s="13">
        <v>88</v>
      </c>
      <c r="G61" s="13">
        <v>79</v>
      </c>
      <c r="H61" s="14">
        <f t="shared" si="6"/>
        <v>0</v>
      </c>
      <c r="I61" s="14">
        <f t="shared" si="7"/>
        <v>0</v>
      </c>
      <c r="J61" s="13">
        <v>0.11</v>
      </c>
      <c r="K61" s="13">
        <v>1.2375E-4</v>
      </c>
    </row>
    <row r="62" spans="1:11" x14ac:dyDescent="0.2">
      <c r="A62" s="3"/>
      <c r="B62" s="3">
        <v>7</v>
      </c>
      <c r="C62" s="20" t="s">
        <v>216</v>
      </c>
      <c r="D62" s="13">
        <v>150</v>
      </c>
      <c r="E62" s="17">
        <v>0</v>
      </c>
      <c r="F62" s="13">
        <v>88</v>
      </c>
      <c r="G62" s="13">
        <v>79</v>
      </c>
      <c r="H62" s="14">
        <f t="shared" si="6"/>
        <v>0</v>
      </c>
      <c r="I62" s="14">
        <f t="shared" si="7"/>
        <v>0</v>
      </c>
      <c r="J62" s="13">
        <v>0.11</v>
      </c>
      <c r="K62" s="13">
        <v>1.2375E-4</v>
      </c>
    </row>
    <row r="63" spans="1:11" x14ac:dyDescent="0.2">
      <c r="A63" s="3" t="s">
        <v>51</v>
      </c>
      <c r="B63" s="3">
        <v>9</v>
      </c>
      <c r="C63" s="20" t="s">
        <v>218</v>
      </c>
      <c r="D63" s="13">
        <v>150</v>
      </c>
      <c r="E63" s="17">
        <v>0</v>
      </c>
      <c r="F63" s="13">
        <v>88</v>
      </c>
      <c r="G63" s="13">
        <v>79</v>
      </c>
      <c r="H63" s="14">
        <f t="shared" si="6"/>
        <v>0</v>
      </c>
      <c r="I63" s="14">
        <f t="shared" si="7"/>
        <v>0</v>
      </c>
      <c r="J63" s="13">
        <v>0.11</v>
      </c>
      <c r="K63" s="13">
        <v>1.2375E-4</v>
      </c>
    </row>
    <row r="64" spans="1:11" x14ac:dyDescent="0.2">
      <c r="A64" s="3"/>
      <c r="B64" s="3">
        <v>3</v>
      </c>
      <c r="C64" s="20" t="s">
        <v>212</v>
      </c>
      <c r="D64" s="13">
        <v>150</v>
      </c>
      <c r="E64" s="17">
        <v>0</v>
      </c>
      <c r="F64" s="13">
        <v>88</v>
      </c>
      <c r="G64" s="13">
        <v>79</v>
      </c>
      <c r="H64" s="14">
        <f t="shared" si="6"/>
        <v>0</v>
      </c>
      <c r="I64" s="14">
        <f t="shared" si="7"/>
        <v>0</v>
      </c>
      <c r="J64" s="13">
        <v>0.11</v>
      </c>
      <c r="K64" s="13">
        <v>1.2375E-4</v>
      </c>
    </row>
    <row r="65" spans="1:11" x14ac:dyDescent="0.2">
      <c r="A65" s="3" t="s">
        <v>51</v>
      </c>
      <c r="B65" s="3">
        <v>6</v>
      </c>
      <c r="C65" s="20" t="s">
        <v>215</v>
      </c>
      <c r="D65" s="13">
        <v>150</v>
      </c>
      <c r="E65" s="17">
        <v>0</v>
      </c>
      <c r="F65" s="13">
        <v>88</v>
      </c>
      <c r="G65" s="13">
        <v>79</v>
      </c>
      <c r="H65" s="14">
        <f t="shared" si="6"/>
        <v>0</v>
      </c>
      <c r="I65" s="14">
        <f t="shared" si="7"/>
        <v>0</v>
      </c>
      <c r="J65" s="13">
        <v>0.11</v>
      </c>
      <c r="K65" s="13">
        <v>1.2375E-4</v>
      </c>
    </row>
    <row r="66" spans="1:11" x14ac:dyDescent="0.2">
      <c r="A66" s="3"/>
      <c r="B66" s="3">
        <v>5</v>
      </c>
      <c r="C66" s="20" t="s">
        <v>214</v>
      </c>
      <c r="D66" s="13">
        <v>150</v>
      </c>
      <c r="E66" s="17">
        <v>0</v>
      </c>
      <c r="F66" s="13">
        <v>88</v>
      </c>
      <c r="G66" s="13">
        <v>79</v>
      </c>
      <c r="H66" s="14">
        <f t="shared" si="6"/>
        <v>0</v>
      </c>
      <c r="I66" s="14">
        <f t="shared" si="7"/>
        <v>0</v>
      </c>
      <c r="J66" s="13">
        <v>0.11</v>
      </c>
      <c r="K66" s="13">
        <v>1.2375E-4</v>
      </c>
    </row>
    <row r="67" spans="1:11" x14ac:dyDescent="0.2">
      <c r="A67" s="3"/>
      <c r="B67" s="3">
        <v>10</v>
      </c>
      <c r="C67" s="20" t="s">
        <v>219</v>
      </c>
      <c r="D67" s="13">
        <v>150</v>
      </c>
      <c r="E67" s="17">
        <v>0</v>
      </c>
      <c r="F67" s="13">
        <v>88</v>
      </c>
      <c r="G67" s="13">
        <v>79</v>
      </c>
      <c r="H67" s="14">
        <f t="shared" si="6"/>
        <v>0</v>
      </c>
      <c r="I67" s="14">
        <f t="shared" si="7"/>
        <v>0</v>
      </c>
      <c r="J67" s="13">
        <v>0.11</v>
      </c>
      <c r="K67" s="13">
        <v>1.2375E-4</v>
      </c>
    </row>
    <row r="68" spans="1:11" x14ac:dyDescent="0.2">
      <c r="A68" s="15"/>
      <c r="B68" s="15">
        <v>2</v>
      </c>
      <c r="C68" s="187" t="s">
        <v>211</v>
      </c>
      <c r="D68" s="16">
        <v>150</v>
      </c>
      <c r="E68" s="188">
        <v>0</v>
      </c>
      <c r="F68" s="16">
        <v>88</v>
      </c>
      <c r="G68" s="16">
        <v>79</v>
      </c>
      <c r="H68" s="38">
        <f t="shared" si="6"/>
        <v>0</v>
      </c>
      <c r="I68" s="38">
        <f t="shared" si="7"/>
        <v>0</v>
      </c>
      <c r="J68" s="16">
        <v>0.11</v>
      </c>
      <c r="K68" s="16">
        <v>1.2375E-4</v>
      </c>
    </row>
    <row r="69" spans="1:11" ht="17" thickBot="1" x14ac:dyDescent="0.25">
      <c r="A69" s="33"/>
      <c r="B69" s="33">
        <v>1</v>
      </c>
      <c r="C69" s="34" t="s">
        <v>210</v>
      </c>
      <c r="D69" s="35">
        <v>150</v>
      </c>
      <c r="E69" s="36">
        <v>0</v>
      </c>
      <c r="F69" s="35">
        <v>88</v>
      </c>
      <c r="G69" s="35">
        <v>79</v>
      </c>
      <c r="H69" s="37">
        <f t="shared" si="6"/>
        <v>0</v>
      </c>
      <c r="I69" s="37">
        <f t="shared" si="7"/>
        <v>0</v>
      </c>
      <c r="J69" s="35">
        <v>0.11</v>
      </c>
      <c r="K69" s="35">
        <v>1.2375E-4</v>
      </c>
    </row>
    <row r="70" spans="1:11" x14ac:dyDescent="0.2">
      <c r="A70" s="27"/>
      <c r="B70" s="28"/>
      <c r="C70" s="29"/>
      <c r="D70" s="29"/>
      <c r="E70" s="30"/>
      <c r="F70" s="29"/>
      <c r="G70" s="29"/>
      <c r="H70" s="31"/>
      <c r="I70" s="31"/>
      <c r="J70" s="29"/>
      <c r="K70" s="32"/>
    </row>
    <row r="71" spans="1:11" ht="26" customHeight="1" x14ac:dyDescent="0.2">
      <c r="A71" s="54" t="s">
        <v>220</v>
      </c>
      <c r="B71" s="55"/>
      <c r="C71" s="56"/>
      <c r="D71" s="55"/>
      <c r="E71" s="55"/>
      <c r="F71" s="179"/>
      <c r="G71" s="179"/>
      <c r="H71" s="55"/>
      <c r="I71" s="55"/>
      <c r="J71" s="55"/>
      <c r="K71" s="55"/>
    </row>
    <row r="72" spans="1:11" x14ac:dyDescent="0.2">
      <c r="A72" s="3" t="s">
        <v>51</v>
      </c>
      <c r="B72" s="3">
        <v>4</v>
      </c>
      <c r="C72" s="20" t="s">
        <v>224</v>
      </c>
      <c r="D72" s="13">
        <v>145</v>
      </c>
      <c r="E72" s="17">
        <v>0</v>
      </c>
      <c r="F72" s="13">
        <v>85</v>
      </c>
      <c r="G72" s="13">
        <v>77</v>
      </c>
      <c r="H72" s="14">
        <f>E72*F72</f>
        <v>0</v>
      </c>
      <c r="I72" s="14">
        <f>E72*G72</f>
        <v>0</v>
      </c>
      <c r="J72" s="13">
        <v>0.11</v>
      </c>
      <c r="K72" s="13">
        <v>1.2375E-4</v>
      </c>
    </row>
    <row r="73" spans="1:11" x14ac:dyDescent="0.2">
      <c r="A73" s="3" t="s">
        <v>51</v>
      </c>
      <c r="B73" s="3">
        <v>6</v>
      </c>
      <c r="C73" s="20" t="s">
        <v>226</v>
      </c>
      <c r="D73" s="13">
        <v>145</v>
      </c>
      <c r="E73" s="17">
        <v>0</v>
      </c>
      <c r="F73" s="13">
        <v>85</v>
      </c>
      <c r="G73" s="13">
        <v>77</v>
      </c>
      <c r="H73" s="14">
        <f>E73*F73</f>
        <v>0</v>
      </c>
      <c r="I73" s="14">
        <f>E73*G73</f>
        <v>0</v>
      </c>
      <c r="J73" s="13">
        <v>0.11</v>
      </c>
      <c r="K73" s="13">
        <v>1.2375E-4</v>
      </c>
    </row>
    <row r="74" spans="1:11" x14ac:dyDescent="0.2">
      <c r="A74" s="15" t="s">
        <v>51</v>
      </c>
      <c r="B74" s="15">
        <v>3</v>
      </c>
      <c r="C74" s="187" t="s">
        <v>223</v>
      </c>
      <c r="D74" s="16">
        <v>145</v>
      </c>
      <c r="E74" s="188">
        <v>0</v>
      </c>
      <c r="F74" s="16">
        <v>85</v>
      </c>
      <c r="G74" s="16">
        <v>77</v>
      </c>
      <c r="H74" s="38">
        <f>E74*F74</f>
        <v>0</v>
      </c>
      <c r="I74" s="38">
        <f>E74*G74</f>
        <v>0</v>
      </c>
      <c r="J74" s="16">
        <v>0.11</v>
      </c>
      <c r="K74" s="16">
        <v>1.2375E-4</v>
      </c>
    </row>
    <row r="75" spans="1:11" x14ac:dyDescent="0.2">
      <c r="A75" s="3"/>
      <c r="B75" s="3">
        <v>2</v>
      </c>
      <c r="C75" s="20" t="s">
        <v>222</v>
      </c>
      <c r="D75" s="13">
        <v>145</v>
      </c>
      <c r="E75" s="17">
        <v>0</v>
      </c>
      <c r="F75" s="13">
        <v>85</v>
      </c>
      <c r="G75" s="13">
        <v>77</v>
      </c>
      <c r="H75" s="14">
        <f>E75*F75</f>
        <v>0</v>
      </c>
      <c r="I75" s="14">
        <f>E75*G75</f>
        <v>0</v>
      </c>
      <c r="J75" s="13">
        <v>0.11</v>
      </c>
      <c r="K75" s="13">
        <v>1.2375E-4</v>
      </c>
    </row>
    <row r="76" spans="1:11" x14ac:dyDescent="0.2">
      <c r="A76" s="3"/>
      <c r="B76" s="3">
        <v>5</v>
      </c>
      <c r="C76" s="20" t="s">
        <v>225</v>
      </c>
      <c r="D76" s="13">
        <v>145</v>
      </c>
      <c r="E76" s="17">
        <v>0</v>
      </c>
      <c r="F76" s="13">
        <v>85</v>
      </c>
      <c r="G76" s="13">
        <v>77</v>
      </c>
      <c r="H76" s="14">
        <f>E76*F76</f>
        <v>0</v>
      </c>
      <c r="I76" s="14">
        <f>E76*G76</f>
        <v>0</v>
      </c>
      <c r="J76" s="13">
        <v>0.11</v>
      </c>
      <c r="K76" s="13">
        <v>1.2375E-4</v>
      </c>
    </row>
    <row r="77" spans="1:11" ht="17" thickBot="1" x14ac:dyDescent="0.25">
      <c r="A77" s="33"/>
      <c r="B77" s="33">
        <v>1</v>
      </c>
      <c r="C77" s="34" t="s">
        <v>221</v>
      </c>
      <c r="D77" s="35">
        <v>145</v>
      </c>
      <c r="E77" s="36">
        <v>0</v>
      </c>
      <c r="F77" s="35">
        <v>85</v>
      </c>
      <c r="G77" s="35">
        <v>77</v>
      </c>
      <c r="H77" s="37">
        <f t="shared" ref="H77:H203" si="8">E77*F77</f>
        <v>0</v>
      </c>
      <c r="I77" s="37">
        <f t="shared" ref="I77:I203" si="9">E77*G77</f>
        <v>0</v>
      </c>
      <c r="J77" s="35">
        <v>0.11</v>
      </c>
      <c r="K77" s="35">
        <v>1.2375E-4</v>
      </c>
    </row>
    <row r="78" spans="1:11" x14ac:dyDescent="0.2">
      <c r="A78" s="27"/>
      <c r="B78" s="28"/>
      <c r="C78" s="29"/>
      <c r="D78" s="29"/>
      <c r="E78" s="30"/>
      <c r="F78" s="29"/>
      <c r="G78" s="29"/>
      <c r="H78" s="31"/>
      <c r="I78" s="31"/>
      <c r="J78" s="29"/>
      <c r="K78" s="32"/>
    </row>
    <row r="79" spans="1:11" ht="24" customHeight="1" x14ac:dyDescent="0.2">
      <c r="A79" s="51" t="s">
        <v>227</v>
      </c>
      <c r="B79" s="52"/>
      <c r="C79" s="53"/>
      <c r="D79" s="52"/>
      <c r="E79" s="52"/>
      <c r="F79" s="177"/>
      <c r="G79" s="177"/>
      <c r="H79" s="52"/>
      <c r="I79" s="52"/>
      <c r="J79" s="52"/>
      <c r="K79" s="52"/>
    </row>
    <row r="80" spans="1:11" x14ac:dyDescent="0.2">
      <c r="A80" s="3" t="s">
        <v>51</v>
      </c>
      <c r="B80" s="3">
        <v>1</v>
      </c>
      <c r="C80" s="20" t="s">
        <v>235</v>
      </c>
      <c r="D80" s="13">
        <v>135</v>
      </c>
      <c r="E80" s="17">
        <v>0</v>
      </c>
      <c r="F80" s="13">
        <v>79</v>
      </c>
      <c r="G80" s="13">
        <v>71</v>
      </c>
      <c r="H80" s="14">
        <f t="shared" ref="H80:H87" si="10">E80*F80</f>
        <v>0</v>
      </c>
      <c r="I80" s="14">
        <f t="shared" ref="I80:I87" si="11">E80*G80</f>
        <v>0</v>
      </c>
      <c r="J80" s="13">
        <v>0.11</v>
      </c>
      <c r="K80" s="13">
        <v>1.2375E-4</v>
      </c>
    </row>
    <row r="81" spans="1:11" x14ac:dyDescent="0.2">
      <c r="A81" s="3" t="s">
        <v>51</v>
      </c>
      <c r="B81" s="3">
        <v>2</v>
      </c>
      <c r="C81" s="20" t="s">
        <v>234</v>
      </c>
      <c r="D81" s="13">
        <v>135</v>
      </c>
      <c r="E81" s="17">
        <v>0</v>
      </c>
      <c r="F81" s="13">
        <v>79</v>
      </c>
      <c r="G81" s="13">
        <v>71</v>
      </c>
      <c r="H81" s="14">
        <f t="shared" si="10"/>
        <v>0</v>
      </c>
      <c r="I81" s="14">
        <f t="shared" si="11"/>
        <v>0</v>
      </c>
      <c r="J81" s="13">
        <v>0.11</v>
      </c>
      <c r="K81" s="13">
        <v>1.2375E-4</v>
      </c>
    </row>
    <row r="82" spans="1:11" x14ac:dyDescent="0.2">
      <c r="A82" s="3"/>
      <c r="B82" s="3">
        <v>3</v>
      </c>
      <c r="C82" s="20" t="s">
        <v>229</v>
      </c>
      <c r="D82" s="13">
        <v>135</v>
      </c>
      <c r="E82" s="17">
        <v>0</v>
      </c>
      <c r="F82" s="13">
        <v>79</v>
      </c>
      <c r="G82" s="13">
        <v>71</v>
      </c>
      <c r="H82" s="14">
        <f t="shared" si="10"/>
        <v>0</v>
      </c>
      <c r="I82" s="14">
        <f t="shared" si="11"/>
        <v>0</v>
      </c>
      <c r="J82" s="13">
        <v>0.11</v>
      </c>
      <c r="K82" s="13">
        <v>1.2375E-4</v>
      </c>
    </row>
    <row r="83" spans="1:11" x14ac:dyDescent="0.2">
      <c r="A83" s="3"/>
      <c r="B83" s="3">
        <v>4</v>
      </c>
      <c r="C83" s="20" t="s">
        <v>231</v>
      </c>
      <c r="D83" s="13">
        <v>135</v>
      </c>
      <c r="E83" s="17">
        <v>0</v>
      </c>
      <c r="F83" s="13">
        <v>79</v>
      </c>
      <c r="G83" s="13">
        <v>71</v>
      </c>
      <c r="H83" s="14">
        <f t="shared" si="10"/>
        <v>0</v>
      </c>
      <c r="I83" s="14">
        <f t="shared" si="11"/>
        <v>0</v>
      </c>
      <c r="J83" s="13">
        <v>0.11</v>
      </c>
      <c r="K83" s="13">
        <v>1.2375E-4</v>
      </c>
    </row>
    <row r="84" spans="1:11" x14ac:dyDescent="0.2">
      <c r="A84" s="3"/>
      <c r="B84" s="3">
        <v>5</v>
      </c>
      <c r="C84" s="20" t="s">
        <v>230</v>
      </c>
      <c r="D84" s="13">
        <v>135</v>
      </c>
      <c r="E84" s="17">
        <v>0</v>
      </c>
      <c r="F84" s="13">
        <v>79</v>
      </c>
      <c r="G84" s="13">
        <v>71</v>
      </c>
      <c r="H84" s="14">
        <f t="shared" si="10"/>
        <v>0</v>
      </c>
      <c r="I84" s="14">
        <f t="shared" si="11"/>
        <v>0</v>
      </c>
      <c r="J84" s="13">
        <v>0.11</v>
      </c>
      <c r="K84" s="13">
        <v>1.2375E-4</v>
      </c>
    </row>
    <row r="85" spans="1:11" x14ac:dyDescent="0.2">
      <c r="A85" s="3"/>
      <c r="B85" s="3">
        <v>6</v>
      </c>
      <c r="C85" s="20" t="s">
        <v>236</v>
      </c>
      <c r="D85" s="13">
        <v>135</v>
      </c>
      <c r="E85" s="17">
        <v>0</v>
      </c>
      <c r="F85" s="13">
        <v>79</v>
      </c>
      <c r="G85" s="13">
        <v>71</v>
      </c>
      <c r="H85" s="14">
        <f t="shared" si="10"/>
        <v>0</v>
      </c>
      <c r="I85" s="14">
        <f t="shared" si="11"/>
        <v>0</v>
      </c>
      <c r="J85" s="13">
        <v>0.11</v>
      </c>
      <c r="K85" s="13">
        <v>1.2375E-4</v>
      </c>
    </row>
    <row r="86" spans="1:11" x14ac:dyDescent="0.2">
      <c r="A86" s="3" t="s">
        <v>51</v>
      </c>
      <c r="B86" s="3">
        <v>7</v>
      </c>
      <c r="C86" s="20" t="s">
        <v>237</v>
      </c>
      <c r="D86" s="13">
        <v>135</v>
      </c>
      <c r="E86" s="17">
        <v>0</v>
      </c>
      <c r="F86" s="13">
        <v>79</v>
      </c>
      <c r="G86" s="13">
        <v>71</v>
      </c>
      <c r="H86" s="14">
        <f t="shared" si="10"/>
        <v>0</v>
      </c>
      <c r="I86" s="14">
        <f t="shared" si="11"/>
        <v>0</v>
      </c>
      <c r="J86" s="13">
        <v>0.11</v>
      </c>
      <c r="K86" s="13">
        <v>1.2375E-4</v>
      </c>
    </row>
    <row r="87" spans="1:11" x14ac:dyDescent="0.2">
      <c r="A87" s="15" t="s">
        <v>51</v>
      </c>
      <c r="B87" s="3">
        <v>8</v>
      </c>
      <c r="C87" s="187" t="s">
        <v>233</v>
      </c>
      <c r="D87" s="16">
        <v>135</v>
      </c>
      <c r="E87" s="188">
        <v>0</v>
      </c>
      <c r="F87" s="16">
        <v>79</v>
      </c>
      <c r="G87" s="16">
        <v>71</v>
      </c>
      <c r="H87" s="38">
        <f t="shared" si="10"/>
        <v>0</v>
      </c>
      <c r="I87" s="38">
        <f t="shared" si="11"/>
        <v>0</v>
      </c>
      <c r="J87" s="16">
        <v>0.11</v>
      </c>
      <c r="K87" s="16">
        <v>1.2375E-4</v>
      </c>
    </row>
    <row r="88" spans="1:11" x14ac:dyDescent="0.2">
      <c r="A88" s="3" t="s">
        <v>51</v>
      </c>
      <c r="B88" s="3">
        <v>9</v>
      </c>
      <c r="C88" s="20" t="s">
        <v>228</v>
      </c>
      <c r="D88" s="13">
        <v>135</v>
      </c>
      <c r="E88" s="17">
        <v>0</v>
      </c>
      <c r="F88" s="13">
        <v>79</v>
      </c>
      <c r="G88" s="13">
        <v>71</v>
      </c>
      <c r="H88" s="14">
        <f t="shared" si="8"/>
        <v>0</v>
      </c>
      <c r="I88" s="14">
        <f t="shared" si="9"/>
        <v>0</v>
      </c>
      <c r="J88" s="13">
        <v>0.11</v>
      </c>
      <c r="K88" s="13">
        <v>1.2375E-4</v>
      </c>
    </row>
    <row r="89" spans="1:11" ht="17" thickBot="1" x14ac:dyDescent="0.25">
      <c r="A89" s="33"/>
      <c r="B89" s="33">
        <v>10</v>
      </c>
      <c r="C89" s="34" t="s">
        <v>232</v>
      </c>
      <c r="D89" s="35">
        <v>135</v>
      </c>
      <c r="E89" s="36">
        <v>0</v>
      </c>
      <c r="F89" s="35">
        <v>79</v>
      </c>
      <c r="G89" s="35">
        <v>71</v>
      </c>
      <c r="H89" s="37">
        <f t="shared" si="8"/>
        <v>0</v>
      </c>
      <c r="I89" s="37">
        <f t="shared" si="9"/>
        <v>0</v>
      </c>
      <c r="J89" s="35">
        <v>0.11</v>
      </c>
      <c r="K89" s="35">
        <v>1.2375E-4</v>
      </c>
    </row>
    <row r="90" spans="1:11" x14ac:dyDescent="0.2">
      <c r="A90" s="27"/>
      <c r="B90" s="28"/>
      <c r="C90" s="29"/>
      <c r="D90" s="29"/>
      <c r="E90" s="30"/>
      <c r="F90" s="29"/>
      <c r="G90" s="29"/>
      <c r="H90" s="31"/>
      <c r="I90" s="31"/>
      <c r="J90" s="29"/>
      <c r="K90" s="32"/>
    </row>
    <row r="91" spans="1:11" ht="17" thickBot="1" x14ac:dyDescent="0.25">
      <c r="A91" s="27"/>
      <c r="B91" s="28"/>
      <c r="C91" s="29"/>
      <c r="D91" s="29"/>
      <c r="E91" s="30"/>
      <c r="F91" s="29"/>
      <c r="G91" s="29"/>
      <c r="H91" s="31"/>
      <c r="I91" s="31"/>
      <c r="J91" s="29"/>
      <c r="K91" s="32"/>
    </row>
    <row r="92" spans="1:11" ht="31" customHeight="1" thickBot="1" x14ac:dyDescent="0.25">
      <c r="A92" s="40" t="s">
        <v>238</v>
      </c>
      <c r="B92" s="41"/>
      <c r="C92" s="42"/>
      <c r="D92" s="43"/>
      <c r="E92" s="43"/>
      <c r="F92" s="180"/>
      <c r="G92" s="180"/>
      <c r="H92" s="43"/>
      <c r="I92" s="43"/>
      <c r="J92" s="43"/>
      <c r="K92" s="44"/>
    </row>
    <row r="93" spans="1:11" ht="24" customHeight="1" x14ac:dyDescent="0.2">
      <c r="A93" s="47" t="s">
        <v>447</v>
      </c>
      <c r="B93" s="48"/>
      <c r="C93" s="49"/>
      <c r="D93" s="48"/>
      <c r="E93" s="48"/>
      <c r="F93" s="181"/>
      <c r="G93" s="181"/>
      <c r="H93" s="48"/>
      <c r="I93" s="48"/>
      <c r="J93" s="48"/>
      <c r="K93" s="50"/>
    </row>
    <row r="94" spans="1:11" x14ac:dyDescent="0.2">
      <c r="A94" s="3"/>
      <c r="B94" s="3">
        <v>1</v>
      </c>
      <c r="C94" s="20" t="s">
        <v>239</v>
      </c>
      <c r="D94" s="13">
        <v>400</v>
      </c>
      <c r="E94" s="17">
        <v>0</v>
      </c>
      <c r="F94" s="13">
        <v>235</v>
      </c>
      <c r="G94" s="13">
        <v>212</v>
      </c>
      <c r="H94" s="14">
        <f t="shared" ref="H94:H95" si="12">E94*F94</f>
        <v>0</v>
      </c>
      <c r="I94" s="14">
        <f t="shared" ref="I94:I95" si="13">E94*G94</f>
        <v>0</v>
      </c>
      <c r="J94" s="13">
        <v>0.3</v>
      </c>
      <c r="K94" s="13">
        <v>5.9999999999999995E-4</v>
      </c>
    </row>
    <row r="95" spans="1:11" x14ac:dyDescent="0.2">
      <c r="A95" s="3"/>
      <c r="B95" s="3">
        <v>2</v>
      </c>
      <c r="C95" s="20" t="s">
        <v>11</v>
      </c>
      <c r="D95" s="13">
        <v>400</v>
      </c>
      <c r="E95" s="17">
        <v>0</v>
      </c>
      <c r="F95" s="13">
        <v>235</v>
      </c>
      <c r="G95" s="13">
        <v>212</v>
      </c>
      <c r="H95" s="14">
        <f t="shared" si="12"/>
        <v>0</v>
      </c>
      <c r="I95" s="14">
        <f t="shared" si="13"/>
        <v>0</v>
      </c>
      <c r="J95" s="13">
        <v>0.3</v>
      </c>
      <c r="K95" s="13">
        <v>5.9999999999999995E-4</v>
      </c>
    </row>
    <row r="96" spans="1:11" x14ac:dyDescent="0.2">
      <c r="A96" s="3"/>
      <c r="B96" s="3">
        <v>3</v>
      </c>
      <c r="C96" s="20" t="s">
        <v>14</v>
      </c>
      <c r="D96" s="13">
        <v>400</v>
      </c>
      <c r="E96" s="17">
        <v>0</v>
      </c>
      <c r="F96" s="13">
        <v>235</v>
      </c>
      <c r="G96" s="13">
        <v>212</v>
      </c>
      <c r="H96" s="14">
        <f>E96*F96</f>
        <v>0</v>
      </c>
      <c r="I96" s="14">
        <f>E96*G96</f>
        <v>0</v>
      </c>
      <c r="J96" s="13">
        <v>0.3</v>
      </c>
      <c r="K96" s="13">
        <v>5.9999999999999995E-4</v>
      </c>
    </row>
    <row r="97" spans="1:11" x14ac:dyDescent="0.2">
      <c r="A97" s="15"/>
      <c r="B97" s="15">
        <v>4</v>
      </c>
      <c r="C97" s="187" t="s">
        <v>240</v>
      </c>
      <c r="D97" s="16">
        <v>400</v>
      </c>
      <c r="E97" s="188">
        <v>0</v>
      </c>
      <c r="F97" s="16">
        <v>235</v>
      </c>
      <c r="G97" s="16">
        <v>212</v>
      </c>
      <c r="H97" s="38">
        <f>E97*F97</f>
        <v>0</v>
      </c>
      <c r="I97" s="38">
        <f>E97*G97</f>
        <v>0</v>
      </c>
      <c r="J97" s="16">
        <v>0.3</v>
      </c>
      <c r="K97" s="16">
        <v>5.9999999999999995E-4</v>
      </c>
    </row>
    <row r="98" spans="1:11" ht="17" thickBot="1" x14ac:dyDescent="0.25">
      <c r="A98" s="33"/>
      <c r="B98" s="33">
        <v>5</v>
      </c>
      <c r="C98" s="34" t="s">
        <v>23</v>
      </c>
      <c r="D98" s="35">
        <v>400</v>
      </c>
      <c r="E98" s="36">
        <v>0</v>
      </c>
      <c r="F98" s="35">
        <v>235</v>
      </c>
      <c r="G98" s="35">
        <v>212</v>
      </c>
      <c r="H98" s="37">
        <f>E98*F98</f>
        <v>0</v>
      </c>
      <c r="I98" s="37">
        <f>E98*G98</f>
        <v>0</v>
      </c>
      <c r="J98" s="35">
        <v>0.3</v>
      </c>
      <c r="K98" s="35">
        <v>5.9999999999999995E-4</v>
      </c>
    </row>
    <row r="99" spans="1:11" x14ac:dyDescent="0.2">
      <c r="A99" s="27"/>
      <c r="B99" s="28"/>
      <c r="C99" s="29"/>
      <c r="D99" s="29"/>
      <c r="E99" s="30"/>
      <c r="F99" s="29"/>
      <c r="G99" s="29"/>
      <c r="H99" s="31"/>
      <c r="I99" s="31"/>
      <c r="J99" s="29"/>
      <c r="K99" s="32"/>
    </row>
    <row r="100" spans="1:11" ht="24" customHeight="1" x14ac:dyDescent="0.2">
      <c r="A100" s="182" t="s">
        <v>448</v>
      </c>
      <c r="B100" s="183"/>
      <c r="C100" s="184"/>
      <c r="D100" s="183"/>
      <c r="E100" s="183"/>
      <c r="F100" s="185"/>
      <c r="G100" s="185"/>
      <c r="H100" s="183"/>
      <c r="I100" s="183"/>
      <c r="J100" s="183"/>
      <c r="K100" s="186"/>
    </row>
    <row r="101" spans="1:11" x14ac:dyDescent="0.2">
      <c r="A101" s="3"/>
      <c r="B101" s="3">
        <v>1</v>
      </c>
      <c r="C101" s="20" t="s">
        <v>244</v>
      </c>
      <c r="D101" s="13">
        <v>240</v>
      </c>
      <c r="E101" s="17">
        <v>0</v>
      </c>
      <c r="F101" s="13">
        <v>132</v>
      </c>
      <c r="G101" s="13">
        <v>119</v>
      </c>
      <c r="H101" s="14">
        <f>E101*F101</f>
        <v>0</v>
      </c>
      <c r="I101" s="14">
        <f>E101*G101</f>
        <v>0</v>
      </c>
      <c r="J101" s="13">
        <v>0.1</v>
      </c>
      <c r="K101" s="13">
        <v>3.4299999999999999E-4</v>
      </c>
    </row>
    <row r="102" spans="1:11" x14ac:dyDescent="0.2">
      <c r="A102" s="15"/>
      <c r="B102" s="15">
        <v>2</v>
      </c>
      <c r="C102" s="187" t="s">
        <v>243</v>
      </c>
      <c r="D102" s="16">
        <v>240</v>
      </c>
      <c r="E102" s="188">
        <v>0</v>
      </c>
      <c r="F102" s="16">
        <v>132</v>
      </c>
      <c r="G102" s="16">
        <v>119</v>
      </c>
      <c r="H102" s="38">
        <f>E102*F102</f>
        <v>0</v>
      </c>
      <c r="I102" s="38">
        <f>E102*G102</f>
        <v>0</v>
      </c>
      <c r="J102" s="16">
        <v>0.1</v>
      </c>
      <c r="K102" s="16">
        <v>3.4299999999999999E-4</v>
      </c>
    </row>
    <row r="103" spans="1:11" x14ac:dyDescent="0.2">
      <c r="A103" s="3"/>
      <c r="B103" s="3">
        <v>3</v>
      </c>
      <c r="C103" s="20" t="s">
        <v>242</v>
      </c>
      <c r="D103" s="16">
        <v>240</v>
      </c>
      <c r="E103" s="17">
        <v>0</v>
      </c>
      <c r="F103" s="16">
        <v>132</v>
      </c>
      <c r="G103" s="16">
        <v>119</v>
      </c>
      <c r="H103" s="14">
        <f>E103*F103</f>
        <v>0</v>
      </c>
      <c r="I103" s="14">
        <f>E103*G103</f>
        <v>0</v>
      </c>
      <c r="J103" s="16">
        <v>0.1</v>
      </c>
      <c r="K103" s="16">
        <v>3.4299999999999999E-4</v>
      </c>
    </row>
    <row r="104" spans="1:11" ht="17" thickBot="1" x14ac:dyDescent="0.25">
      <c r="A104" s="320"/>
      <c r="B104" s="320">
        <v>4</v>
      </c>
      <c r="C104" s="321" t="s">
        <v>241</v>
      </c>
      <c r="D104" s="145">
        <v>240</v>
      </c>
      <c r="E104" s="322">
        <v>0</v>
      </c>
      <c r="F104" s="145">
        <v>132</v>
      </c>
      <c r="G104" s="145">
        <v>119</v>
      </c>
      <c r="H104" s="323">
        <f t="shared" ref="H104" si="14">E104*F104</f>
        <v>0</v>
      </c>
      <c r="I104" s="323">
        <f t="shared" ref="I104" si="15">E104*G104</f>
        <v>0</v>
      </c>
      <c r="J104" s="145">
        <v>0.1</v>
      </c>
      <c r="K104" s="145">
        <v>3.4299999999999999E-4</v>
      </c>
    </row>
    <row r="105" spans="1:11" x14ac:dyDescent="0.2">
      <c r="A105" s="27"/>
      <c r="B105" s="28"/>
      <c r="C105" s="29"/>
      <c r="D105" s="29"/>
      <c r="E105" s="30"/>
      <c r="F105" s="29"/>
      <c r="G105" s="29"/>
      <c r="H105" s="31"/>
      <c r="I105" s="31"/>
      <c r="J105" s="29"/>
      <c r="K105" s="32"/>
    </row>
    <row r="106" spans="1:11" ht="26" customHeight="1" x14ac:dyDescent="0.2">
      <c r="A106" s="182" t="s">
        <v>64</v>
      </c>
      <c r="B106" s="183"/>
      <c r="C106" s="184"/>
      <c r="D106" s="183"/>
      <c r="E106" s="183"/>
      <c r="F106" s="185"/>
      <c r="G106" s="185"/>
      <c r="H106" s="183"/>
      <c r="I106" s="183"/>
      <c r="J106" s="183"/>
      <c r="K106" s="186"/>
    </row>
    <row r="107" spans="1:11" x14ac:dyDescent="0.2">
      <c r="A107" s="3" t="s">
        <v>51</v>
      </c>
      <c r="B107" s="3">
        <v>1</v>
      </c>
      <c r="C107" s="13" t="s">
        <v>247</v>
      </c>
      <c r="D107" s="64" t="s">
        <v>246</v>
      </c>
      <c r="E107" s="17">
        <v>0</v>
      </c>
      <c r="F107" s="13">
        <v>200</v>
      </c>
      <c r="G107" s="13">
        <v>180</v>
      </c>
      <c r="H107" s="14">
        <f t="shared" ref="H107:H114" si="16">E107*F107</f>
        <v>0</v>
      </c>
      <c r="I107" s="14">
        <f t="shared" ref="I107:I114" si="17">E107*G107</f>
        <v>0</v>
      </c>
      <c r="J107" s="13">
        <v>0.23</v>
      </c>
      <c r="K107" s="13">
        <v>4.0499999999999998E-4</v>
      </c>
    </row>
    <row r="108" spans="1:11" x14ac:dyDescent="0.2">
      <c r="A108" s="3"/>
      <c r="B108" s="3">
        <v>2</v>
      </c>
      <c r="C108" s="13" t="s">
        <v>248</v>
      </c>
      <c r="D108" s="64" t="s">
        <v>246</v>
      </c>
      <c r="E108" s="17">
        <v>0</v>
      </c>
      <c r="F108" s="13">
        <v>200</v>
      </c>
      <c r="G108" s="13">
        <v>180</v>
      </c>
      <c r="H108" s="14">
        <f t="shared" si="16"/>
        <v>0</v>
      </c>
      <c r="I108" s="14">
        <f t="shared" si="17"/>
        <v>0</v>
      </c>
      <c r="J108" s="13">
        <v>0.23</v>
      </c>
      <c r="K108" s="13">
        <v>4.0499999999999998E-4</v>
      </c>
    </row>
    <row r="109" spans="1:11" x14ac:dyDescent="0.2">
      <c r="A109" s="3" t="s">
        <v>51</v>
      </c>
      <c r="B109" s="3">
        <v>3</v>
      </c>
      <c r="C109" s="13" t="s">
        <v>245</v>
      </c>
      <c r="D109" s="64" t="s">
        <v>246</v>
      </c>
      <c r="E109" s="17">
        <v>0</v>
      </c>
      <c r="F109" s="13">
        <v>200</v>
      </c>
      <c r="G109" s="13">
        <v>180</v>
      </c>
      <c r="H109" s="14">
        <f>E109*F109</f>
        <v>0</v>
      </c>
      <c r="I109" s="14">
        <f>E109*G109</f>
        <v>0</v>
      </c>
      <c r="J109" s="13">
        <v>0.23</v>
      </c>
      <c r="K109" s="13">
        <v>4.0499999999999998E-4</v>
      </c>
    </row>
    <row r="110" spans="1:11" x14ac:dyDescent="0.2">
      <c r="A110" s="3" t="s">
        <v>51</v>
      </c>
      <c r="B110" s="3">
        <v>4</v>
      </c>
      <c r="C110" s="13" t="s">
        <v>251</v>
      </c>
      <c r="D110" s="64" t="s">
        <v>246</v>
      </c>
      <c r="E110" s="17">
        <v>0</v>
      </c>
      <c r="F110" s="13">
        <v>200</v>
      </c>
      <c r="G110" s="13">
        <v>180</v>
      </c>
      <c r="H110" s="14">
        <f>E110*F110</f>
        <v>0</v>
      </c>
      <c r="I110" s="14">
        <f>E110*G110</f>
        <v>0</v>
      </c>
      <c r="J110" s="13">
        <v>0.23</v>
      </c>
      <c r="K110" s="13">
        <v>4.0499999999999998E-4</v>
      </c>
    </row>
    <row r="111" spans="1:11" x14ac:dyDescent="0.2">
      <c r="A111" s="3"/>
      <c r="B111" s="3">
        <v>5</v>
      </c>
      <c r="C111" s="13" t="s">
        <v>249</v>
      </c>
      <c r="D111" s="64" t="s">
        <v>246</v>
      </c>
      <c r="E111" s="17">
        <v>0</v>
      </c>
      <c r="F111" s="13">
        <v>200</v>
      </c>
      <c r="G111" s="13">
        <v>180</v>
      </c>
      <c r="H111" s="14">
        <f t="shared" si="16"/>
        <v>0</v>
      </c>
      <c r="I111" s="14">
        <f t="shared" si="17"/>
        <v>0</v>
      </c>
      <c r="J111" s="13">
        <v>0.23</v>
      </c>
      <c r="K111" s="13">
        <v>4.0499999999999998E-4</v>
      </c>
    </row>
    <row r="112" spans="1:11" x14ac:dyDescent="0.2">
      <c r="A112" s="3" t="s">
        <v>51</v>
      </c>
      <c r="B112" s="3">
        <v>6</v>
      </c>
      <c r="C112" s="13" t="s">
        <v>252</v>
      </c>
      <c r="D112" s="64" t="s">
        <v>246</v>
      </c>
      <c r="E112" s="17">
        <v>0</v>
      </c>
      <c r="F112" s="13">
        <v>200</v>
      </c>
      <c r="G112" s="13">
        <v>180</v>
      </c>
      <c r="H112" s="14">
        <f>E112*F112</f>
        <v>0</v>
      </c>
      <c r="I112" s="14">
        <f>E112*G112</f>
        <v>0</v>
      </c>
      <c r="J112" s="13">
        <v>0.23</v>
      </c>
      <c r="K112" s="13">
        <v>4.0499999999999998E-4</v>
      </c>
    </row>
    <row r="113" spans="1:11" x14ac:dyDescent="0.2">
      <c r="A113" s="3"/>
      <c r="B113" s="3">
        <v>7</v>
      </c>
      <c r="C113" s="13" t="s">
        <v>250</v>
      </c>
      <c r="D113" s="64" t="s">
        <v>246</v>
      </c>
      <c r="E113" s="17">
        <v>0</v>
      </c>
      <c r="F113" s="13">
        <v>200</v>
      </c>
      <c r="G113" s="13">
        <v>180</v>
      </c>
      <c r="H113" s="14">
        <f t="shared" si="16"/>
        <v>0</v>
      </c>
      <c r="I113" s="14">
        <f t="shared" si="17"/>
        <v>0</v>
      </c>
      <c r="J113" s="13">
        <v>0.23</v>
      </c>
      <c r="K113" s="13">
        <v>4.0499999999999998E-4</v>
      </c>
    </row>
    <row r="114" spans="1:11" ht="17" thickBot="1" x14ac:dyDescent="0.25">
      <c r="A114" s="33" t="s">
        <v>51</v>
      </c>
      <c r="B114" s="324">
        <v>8</v>
      </c>
      <c r="C114" s="35" t="s">
        <v>253</v>
      </c>
      <c r="D114" s="65" t="s">
        <v>246</v>
      </c>
      <c r="E114" s="36">
        <v>0</v>
      </c>
      <c r="F114" s="35">
        <v>200</v>
      </c>
      <c r="G114" s="35">
        <v>180</v>
      </c>
      <c r="H114" s="37">
        <f t="shared" si="16"/>
        <v>0</v>
      </c>
      <c r="I114" s="37">
        <f t="shared" si="17"/>
        <v>0</v>
      </c>
      <c r="J114" s="35">
        <v>0.23</v>
      </c>
      <c r="K114" s="35">
        <v>4.0499999999999998E-4</v>
      </c>
    </row>
    <row r="115" spans="1:11" x14ac:dyDescent="0.2">
      <c r="A115" s="27"/>
      <c r="B115" s="28"/>
      <c r="C115" s="189"/>
      <c r="D115" s="29"/>
      <c r="E115" s="58"/>
      <c r="F115" s="29"/>
      <c r="G115" s="29"/>
      <c r="H115" s="31"/>
      <c r="I115" s="31"/>
      <c r="J115" s="29"/>
      <c r="K115" s="32"/>
    </row>
    <row r="116" spans="1:11" ht="26" customHeight="1" x14ac:dyDescent="0.2">
      <c r="A116" s="47" t="s">
        <v>68</v>
      </c>
      <c r="B116" s="48"/>
      <c r="C116" s="49"/>
      <c r="D116" s="48"/>
      <c r="E116" s="48"/>
      <c r="F116" s="181"/>
      <c r="G116" s="181"/>
      <c r="H116" s="48"/>
      <c r="I116" s="48"/>
      <c r="J116" s="48"/>
      <c r="K116" s="50"/>
    </row>
    <row r="117" spans="1:11" x14ac:dyDescent="0.2">
      <c r="A117" s="3" t="s">
        <v>51</v>
      </c>
      <c r="B117" s="3">
        <v>1</v>
      </c>
      <c r="C117" s="13" t="s">
        <v>69</v>
      </c>
      <c r="D117" s="64">
        <v>300</v>
      </c>
      <c r="E117" s="17">
        <v>0</v>
      </c>
      <c r="F117" s="13">
        <v>195</v>
      </c>
      <c r="G117" s="13">
        <v>176</v>
      </c>
      <c r="H117" s="14">
        <f t="shared" ref="H117:H126" si="18">E117*F117</f>
        <v>0</v>
      </c>
      <c r="I117" s="14">
        <f t="shared" ref="I117:I126" si="19">E117*G117</f>
        <v>0</v>
      </c>
      <c r="J117" s="13">
        <v>0.33</v>
      </c>
      <c r="K117" s="13">
        <v>4.0499999999999998E-4</v>
      </c>
    </row>
    <row r="118" spans="1:11" x14ac:dyDescent="0.2">
      <c r="A118" s="3"/>
      <c r="B118" s="3">
        <v>2</v>
      </c>
      <c r="C118" s="13" t="s">
        <v>70</v>
      </c>
      <c r="D118" s="64">
        <v>300</v>
      </c>
      <c r="E118" s="17">
        <v>0</v>
      </c>
      <c r="F118" s="13">
        <v>195</v>
      </c>
      <c r="G118" s="13">
        <v>176</v>
      </c>
      <c r="H118" s="14">
        <f t="shared" si="18"/>
        <v>0</v>
      </c>
      <c r="I118" s="14">
        <f t="shared" si="19"/>
        <v>0</v>
      </c>
      <c r="J118" s="13">
        <v>0.33</v>
      </c>
      <c r="K118" s="13">
        <v>4.0499999999999998E-4</v>
      </c>
    </row>
    <row r="119" spans="1:11" x14ac:dyDescent="0.2">
      <c r="A119" s="3"/>
      <c r="B119" s="3">
        <v>3</v>
      </c>
      <c r="C119" s="13" t="s">
        <v>71</v>
      </c>
      <c r="D119" s="64">
        <v>300</v>
      </c>
      <c r="E119" s="17">
        <v>0</v>
      </c>
      <c r="F119" s="13">
        <v>195</v>
      </c>
      <c r="G119" s="13">
        <v>176</v>
      </c>
      <c r="H119" s="14">
        <f t="shared" si="18"/>
        <v>0</v>
      </c>
      <c r="I119" s="14">
        <f t="shared" si="19"/>
        <v>0</v>
      </c>
      <c r="J119" s="13">
        <v>0.33</v>
      </c>
      <c r="K119" s="13">
        <v>4.0499999999999998E-4</v>
      </c>
    </row>
    <row r="120" spans="1:11" x14ac:dyDescent="0.2">
      <c r="A120" s="3" t="s">
        <v>51</v>
      </c>
      <c r="B120" s="3">
        <v>4</v>
      </c>
      <c r="C120" s="13" t="s">
        <v>72</v>
      </c>
      <c r="D120" s="64">
        <v>300</v>
      </c>
      <c r="E120" s="17">
        <v>0</v>
      </c>
      <c r="F120" s="13">
        <v>195</v>
      </c>
      <c r="G120" s="13">
        <v>176</v>
      </c>
      <c r="H120" s="14">
        <f t="shared" si="18"/>
        <v>0</v>
      </c>
      <c r="I120" s="14">
        <f t="shared" si="19"/>
        <v>0</v>
      </c>
      <c r="J120" s="13">
        <v>0.33</v>
      </c>
      <c r="K120" s="13">
        <v>4.0499999999999998E-4</v>
      </c>
    </row>
    <row r="121" spans="1:11" x14ac:dyDescent="0.2">
      <c r="A121" s="3"/>
      <c r="B121" s="3">
        <v>5</v>
      </c>
      <c r="C121" s="13" t="s">
        <v>73</v>
      </c>
      <c r="D121" s="64">
        <v>300</v>
      </c>
      <c r="E121" s="17">
        <v>0</v>
      </c>
      <c r="F121" s="13">
        <v>195</v>
      </c>
      <c r="G121" s="13">
        <v>176</v>
      </c>
      <c r="H121" s="14">
        <f t="shared" si="18"/>
        <v>0</v>
      </c>
      <c r="I121" s="14">
        <f t="shared" si="19"/>
        <v>0</v>
      </c>
      <c r="J121" s="13">
        <v>0.33</v>
      </c>
      <c r="K121" s="13">
        <v>4.0499999999999998E-4</v>
      </c>
    </row>
    <row r="122" spans="1:11" x14ac:dyDescent="0.2">
      <c r="A122" s="3"/>
      <c r="B122" s="3">
        <v>6</v>
      </c>
      <c r="C122" s="13" t="s">
        <v>74</v>
      </c>
      <c r="D122" s="64">
        <v>300</v>
      </c>
      <c r="E122" s="17">
        <v>0</v>
      </c>
      <c r="F122" s="13">
        <v>195</v>
      </c>
      <c r="G122" s="13">
        <v>176</v>
      </c>
      <c r="H122" s="14">
        <f t="shared" si="18"/>
        <v>0</v>
      </c>
      <c r="I122" s="14">
        <f t="shared" si="19"/>
        <v>0</v>
      </c>
      <c r="J122" s="13">
        <v>0.33</v>
      </c>
      <c r="K122" s="13">
        <v>4.0499999999999998E-4</v>
      </c>
    </row>
    <row r="123" spans="1:11" x14ac:dyDescent="0.2">
      <c r="A123" s="3" t="s">
        <v>51</v>
      </c>
      <c r="B123" s="3">
        <v>7</v>
      </c>
      <c r="C123" s="13" t="s">
        <v>75</v>
      </c>
      <c r="D123" s="64">
        <v>300</v>
      </c>
      <c r="E123" s="17">
        <v>0</v>
      </c>
      <c r="F123" s="13">
        <v>195</v>
      </c>
      <c r="G123" s="13">
        <v>176</v>
      </c>
      <c r="H123" s="14">
        <f t="shared" si="18"/>
        <v>0</v>
      </c>
      <c r="I123" s="14">
        <f t="shared" si="19"/>
        <v>0</v>
      </c>
      <c r="J123" s="13">
        <v>0.33</v>
      </c>
      <c r="K123" s="13">
        <v>4.0499999999999998E-4</v>
      </c>
    </row>
    <row r="124" spans="1:11" x14ac:dyDescent="0.2">
      <c r="B124" s="3">
        <v>8</v>
      </c>
      <c r="C124" s="13" t="s">
        <v>76</v>
      </c>
      <c r="D124" s="64">
        <v>300</v>
      </c>
      <c r="E124" s="17">
        <v>0</v>
      </c>
      <c r="F124" s="13">
        <v>195</v>
      </c>
      <c r="G124" s="13">
        <v>176</v>
      </c>
      <c r="H124" s="14">
        <f t="shared" si="18"/>
        <v>0</v>
      </c>
      <c r="I124" s="14">
        <f t="shared" si="19"/>
        <v>0</v>
      </c>
      <c r="J124" s="13">
        <v>0.33</v>
      </c>
      <c r="K124" s="13">
        <v>4.0499999999999998E-4</v>
      </c>
    </row>
    <row r="125" spans="1:11" x14ac:dyDescent="0.2">
      <c r="A125" s="3" t="s">
        <v>51</v>
      </c>
      <c r="B125" s="3">
        <v>9</v>
      </c>
      <c r="C125" s="13" t="s">
        <v>77</v>
      </c>
      <c r="D125" s="64">
        <v>300</v>
      </c>
      <c r="E125" s="17">
        <v>0</v>
      </c>
      <c r="F125" s="13">
        <v>195</v>
      </c>
      <c r="G125" s="13">
        <v>176</v>
      </c>
      <c r="H125" s="14">
        <f t="shared" si="18"/>
        <v>0</v>
      </c>
      <c r="I125" s="14">
        <f t="shared" si="19"/>
        <v>0</v>
      </c>
      <c r="J125" s="13">
        <v>0.33</v>
      </c>
      <c r="K125" s="13">
        <v>4.0499999999999998E-4</v>
      </c>
    </row>
    <row r="126" spans="1:11" ht="17" thickBot="1" x14ac:dyDescent="0.25">
      <c r="A126" s="33" t="s">
        <v>51</v>
      </c>
      <c r="B126" s="33">
        <v>10</v>
      </c>
      <c r="C126" s="35" t="s">
        <v>78</v>
      </c>
      <c r="D126" s="65">
        <v>300</v>
      </c>
      <c r="E126" s="36">
        <v>0</v>
      </c>
      <c r="F126" s="35">
        <v>195</v>
      </c>
      <c r="G126" s="35">
        <v>176</v>
      </c>
      <c r="H126" s="37">
        <f t="shared" si="18"/>
        <v>0</v>
      </c>
      <c r="I126" s="37">
        <f t="shared" si="19"/>
        <v>0</v>
      </c>
      <c r="J126" s="35">
        <v>0.33</v>
      </c>
      <c r="K126" s="35">
        <v>4.0499999999999998E-4</v>
      </c>
    </row>
    <row r="127" spans="1:11" x14ac:dyDescent="0.2">
      <c r="A127" s="27"/>
      <c r="B127" s="28"/>
      <c r="C127" s="29"/>
      <c r="D127" s="29"/>
      <c r="E127" s="30"/>
      <c r="F127" s="29"/>
      <c r="G127" s="29"/>
      <c r="H127" s="31"/>
      <c r="I127" s="31"/>
      <c r="J127" s="29"/>
      <c r="K127" s="32"/>
    </row>
    <row r="128" spans="1:11" ht="26" customHeight="1" x14ac:dyDescent="0.2">
      <c r="A128" s="182" t="s">
        <v>254</v>
      </c>
      <c r="B128" s="190"/>
      <c r="C128" s="184"/>
      <c r="D128" s="183"/>
      <c r="E128" s="183"/>
      <c r="F128" s="185"/>
      <c r="G128" s="185"/>
      <c r="H128" s="183"/>
      <c r="I128" s="183"/>
      <c r="J128" s="183"/>
      <c r="K128" s="186"/>
    </row>
    <row r="129" spans="1:11" x14ac:dyDescent="0.2">
      <c r="A129" s="3" t="s">
        <v>51</v>
      </c>
      <c r="B129" s="3">
        <v>1</v>
      </c>
      <c r="C129" s="13" t="s">
        <v>255</v>
      </c>
      <c r="D129" s="64">
        <v>300</v>
      </c>
      <c r="E129" s="17">
        <v>0</v>
      </c>
      <c r="F129" s="13">
        <v>171</v>
      </c>
      <c r="G129" s="13">
        <v>154</v>
      </c>
      <c r="H129" s="14">
        <f t="shared" ref="H129:H134" si="20">E129*F129</f>
        <v>0</v>
      </c>
      <c r="I129" s="14">
        <f t="shared" ref="I129:I134" si="21">E129*G129</f>
        <v>0</v>
      </c>
      <c r="J129" s="13">
        <v>0.33</v>
      </c>
      <c r="K129" s="13">
        <v>4.0499999999999998E-4</v>
      </c>
    </row>
    <row r="130" spans="1:11" x14ac:dyDescent="0.2">
      <c r="B130" s="3">
        <v>2</v>
      </c>
      <c r="C130" s="13" t="s">
        <v>257</v>
      </c>
      <c r="D130" s="64">
        <v>300</v>
      </c>
      <c r="E130" s="17">
        <v>0</v>
      </c>
      <c r="F130" s="13">
        <v>171</v>
      </c>
      <c r="G130" s="13">
        <v>154</v>
      </c>
      <c r="H130" s="14">
        <f t="shared" si="20"/>
        <v>0</v>
      </c>
      <c r="I130" s="14">
        <f t="shared" si="21"/>
        <v>0</v>
      </c>
      <c r="J130" s="13">
        <v>0.33</v>
      </c>
      <c r="K130" s="13">
        <v>4.0499999999999998E-4</v>
      </c>
    </row>
    <row r="131" spans="1:11" x14ac:dyDescent="0.2">
      <c r="A131" s="3" t="s">
        <v>51</v>
      </c>
      <c r="B131" s="3">
        <v>3</v>
      </c>
      <c r="C131" s="13" t="s">
        <v>258</v>
      </c>
      <c r="D131" s="64">
        <v>300</v>
      </c>
      <c r="E131" s="17">
        <v>0</v>
      </c>
      <c r="F131" s="13">
        <v>171</v>
      </c>
      <c r="G131" s="13">
        <v>154</v>
      </c>
      <c r="H131" s="14">
        <f t="shared" si="20"/>
        <v>0</v>
      </c>
      <c r="I131" s="14">
        <f t="shared" si="21"/>
        <v>0</v>
      </c>
      <c r="J131" s="13">
        <v>0.33</v>
      </c>
      <c r="K131" s="13">
        <v>4.0499999999999998E-4</v>
      </c>
    </row>
    <row r="132" spans="1:11" x14ac:dyDescent="0.2">
      <c r="A132" s="3"/>
      <c r="B132" s="3">
        <v>4</v>
      </c>
      <c r="C132" s="13" t="s">
        <v>259</v>
      </c>
      <c r="D132" s="64">
        <v>300</v>
      </c>
      <c r="E132" s="17">
        <v>0</v>
      </c>
      <c r="F132" s="13">
        <v>171</v>
      </c>
      <c r="G132" s="13">
        <v>154</v>
      </c>
      <c r="H132" s="14">
        <f t="shared" si="20"/>
        <v>0</v>
      </c>
      <c r="I132" s="14">
        <f t="shared" si="21"/>
        <v>0</v>
      </c>
      <c r="J132" s="13">
        <v>0.33</v>
      </c>
      <c r="K132" s="13">
        <v>4.0499999999999998E-4</v>
      </c>
    </row>
    <row r="133" spans="1:11" x14ac:dyDescent="0.2">
      <c r="A133" s="3"/>
      <c r="B133" s="3">
        <v>5</v>
      </c>
      <c r="C133" s="13" t="s">
        <v>256</v>
      </c>
      <c r="D133" s="64">
        <v>300</v>
      </c>
      <c r="E133" s="17">
        <v>0</v>
      </c>
      <c r="F133" s="13">
        <v>171</v>
      </c>
      <c r="G133" s="13">
        <v>154</v>
      </c>
      <c r="H133" s="14">
        <f>E133*F133</f>
        <v>0</v>
      </c>
      <c r="I133" s="14">
        <f>E133*G133</f>
        <v>0</v>
      </c>
      <c r="J133" s="13">
        <v>0.33</v>
      </c>
      <c r="K133" s="13">
        <v>4.0499999999999998E-4</v>
      </c>
    </row>
    <row r="134" spans="1:11" ht="17" thickBot="1" x14ac:dyDescent="0.25">
      <c r="A134" s="33" t="s">
        <v>51</v>
      </c>
      <c r="B134" s="33">
        <v>6</v>
      </c>
      <c r="C134" s="35" t="s">
        <v>260</v>
      </c>
      <c r="D134" s="65">
        <v>300</v>
      </c>
      <c r="E134" s="36">
        <v>0</v>
      </c>
      <c r="F134" s="35">
        <v>171</v>
      </c>
      <c r="G134" s="35">
        <v>154</v>
      </c>
      <c r="H134" s="37">
        <f t="shared" si="20"/>
        <v>0</v>
      </c>
      <c r="I134" s="37">
        <f t="shared" si="21"/>
        <v>0</v>
      </c>
      <c r="J134" s="35">
        <v>0.33</v>
      </c>
      <c r="K134" s="35">
        <v>4.0499999999999998E-4</v>
      </c>
    </row>
    <row r="135" spans="1:11" x14ac:dyDescent="0.2">
      <c r="A135" s="27"/>
      <c r="B135" s="28"/>
      <c r="C135" s="29"/>
      <c r="D135" s="29"/>
      <c r="E135" s="30"/>
      <c r="F135" s="29"/>
      <c r="G135" s="29"/>
      <c r="H135" s="31"/>
      <c r="I135" s="31"/>
      <c r="J135" s="29"/>
      <c r="K135" s="32"/>
    </row>
    <row r="136" spans="1:11" ht="26" customHeight="1" x14ac:dyDescent="0.2">
      <c r="A136" s="182" t="s">
        <v>66</v>
      </c>
      <c r="B136" s="183"/>
      <c r="C136" s="184"/>
      <c r="D136" s="183"/>
      <c r="E136" s="183"/>
      <c r="F136" s="185"/>
      <c r="G136" s="185"/>
      <c r="H136" s="183"/>
      <c r="I136" s="183"/>
      <c r="J136" s="183"/>
      <c r="K136" s="186"/>
    </row>
    <row r="137" spans="1:11" x14ac:dyDescent="0.2">
      <c r="A137" s="3" t="s">
        <v>51</v>
      </c>
      <c r="B137" s="3">
        <v>1</v>
      </c>
      <c r="C137" s="13" t="s">
        <v>261</v>
      </c>
      <c r="D137" s="64">
        <v>350</v>
      </c>
      <c r="E137" s="17">
        <v>0</v>
      </c>
      <c r="F137" s="13">
        <v>219</v>
      </c>
      <c r="G137" s="13">
        <v>197</v>
      </c>
      <c r="H137" s="14">
        <f t="shared" ref="H137:H142" si="22">E137*F137</f>
        <v>0</v>
      </c>
      <c r="I137" s="14">
        <f t="shared" ref="I137:I142" si="23">E137*G137</f>
        <v>0</v>
      </c>
      <c r="J137" s="13">
        <v>0.23</v>
      </c>
      <c r="K137" s="13">
        <v>4.0499999999999998E-4</v>
      </c>
    </row>
    <row r="138" spans="1:11" x14ac:dyDescent="0.2">
      <c r="A138" s="3" t="s">
        <v>51</v>
      </c>
      <c r="B138" s="3">
        <v>2</v>
      </c>
      <c r="C138" s="13" t="s">
        <v>266</v>
      </c>
      <c r="D138" s="64">
        <v>350</v>
      </c>
      <c r="E138" s="17">
        <v>0</v>
      </c>
      <c r="F138" s="13">
        <v>219</v>
      </c>
      <c r="G138" s="13">
        <v>197</v>
      </c>
      <c r="H138" s="14">
        <f>E138*F138</f>
        <v>0</v>
      </c>
      <c r="I138" s="14">
        <f>E138*G138</f>
        <v>0</v>
      </c>
      <c r="J138" s="13">
        <v>0.23</v>
      </c>
      <c r="K138" s="13">
        <v>4.0499999999999998E-4</v>
      </c>
    </row>
    <row r="139" spans="1:11" x14ac:dyDescent="0.2">
      <c r="A139" s="15"/>
      <c r="B139" s="3">
        <v>3</v>
      </c>
      <c r="C139" s="16" t="s">
        <v>263</v>
      </c>
      <c r="D139" s="325">
        <v>350</v>
      </c>
      <c r="E139" s="188">
        <v>0</v>
      </c>
      <c r="F139" s="16">
        <v>219</v>
      </c>
      <c r="G139" s="16">
        <v>197</v>
      </c>
      <c r="H139" s="38">
        <f>E139*F139</f>
        <v>0</v>
      </c>
      <c r="I139" s="38">
        <f>E139*G139</f>
        <v>0</v>
      </c>
      <c r="J139" s="16">
        <v>0.23</v>
      </c>
      <c r="K139" s="16">
        <v>4.0499999999999998E-4</v>
      </c>
    </row>
    <row r="140" spans="1:11" x14ac:dyDescent="0.2">
      <c r="A140" s="3"/>
      <c r="B140" s="3">
        <v>4</v>
      </c>
      <c r="C140" s="57" t="s">
        <v>262</v>
      </c>
      <c r="D140" s="64">
        <v>350</v>
      </c>
      <c r="E140" s="17">
        <v>0</v>
      </c>
      <c r="F140" s="13">
        <v>219</v>
      </c>
      <c r="G140" s="13">
        <v>197</v>
      </c>
      <c r="H140" s="14">
        <f t="shared" si="22"/>
        <v>0</v>
      </c>
      <c r="I140" s="14">
        <f t="shared" si="23"/>
        <v>0</v>
      </c>
      <c r="J140" s="13">
        <v>0.23</v>
      </c>
      <c r="K140" s="13">
        <v>4.0499999999999998E-4</v>
      </c>
    </row>
    <row r="141" spans="1:11" x14ac:dyDescent="0.2">
      <c r="A141" s="3" t="s">
        <v>51</v>
      </c>
      <c r="B141" s="3">
        <v>5</v>
      </c>
      <c r="C141" s="13" t="s">
        <v>264</v>
      </c>
      <c r="D141" s="64">
        <v>350</v>
      </c>
      <c r="E141" s="17">
        <v>0</v>
      </c>
      <c r="F141" s="13">
        <v>219</v>
      </c>
      <c r="G141" s="13">
        <v>197</v>
      </c>
      <c r="H141" s="14">
        <f t="shared" si="22"/>
        <v>0</v>
      </c>
      <c r="I141" s="14">
        <f t="shared" si="23"/>
        <v>0</v>
      </c>
      <c r="J141" s="13">
        <v>0.23</v>
      </c>
      <c r="K141" s="13">
        <v>4.0499999999999998E-4</v>
      </c>
    </row>
    <row r="142" spans="1:11" ht="17" thickBot="1" x14ac:dyDescent="0.25">
      <c r="A142" s="33"/>
      <c r="B142" s="33">
        <v>6</v>
      </c>
      <c r="C142" s="35" t="s">
        <v>265</v>
      </c>
      <c r="D142" s="65">
        <v>350</v>
      </c>
      <c r="E142" s="36">
        <v>0</v>
      </c>
      <c r="F142" s="35">
        <v>219</v>
      </c>
      <c r="G142" s="35">
        <v>197</v>
      </c>
      <c r="H142" s="37">
        <f t="shared" si="22"/>
        <v>0</v>
      </c>
      <c r="I142" s="37">
        <f t="shared" si="23"/>
        <v>0</v>
      </c>
      <c r="J142" s="35">
        <v>0.23</v>
      </c>
      <c r="K142" s="35">
        <v>4.0499999999999998E-4</v>
      </c>
    </row>
    <row r="143" spans="1:11" x14ac:dyDescent="0.2">
      <c r="A143" s="27"/>
      <c r="B143" s="28"/>
      <c r="C143" s="29"/>
      <c r="D143" s="29"/>
      <c r="E143" s="58"/>
      <c r="F143" s="29"/>
      <c r="G143" s="29"/>
      <c r="H143" s="31"/>
      <c r="I143" s="31"/>
      <c r="J143" s="29"/>
      <c r="K143" s="32"/>
    </row>
    <row r="144" spans="1:11" ht="26" customHeight="1" x14ac:dyDescent="0.2">
      <c r="A144" s="47" t="s">
        <v>67</v>
      </c>
      <c r="B144" s="48"/>
      <c r="C144" s="49"/>
      <c r="D144" s="48"/>
      <c r="E144" s="48"/>
      <c r="F144" s="181"/>
      <c r="G144" s="181"/>
      <c r="H144" s="48"/>
      <c r="I144" s="48"/>
      <c r="J144" s="48"/>
      <c r="K144" s="50"/>
    </row>
    <row r="145" spans="1:11" x14ac:dyDescent="0.2">
      <c r="A145" s="3" t="s">
        <v>51</v>
      </c>
      <c r="B145" s="3">
        <v>1</v>
      </c>
      <c r="C145" s="20" t="s">
        <v>268</v>
      </c>
      <c r="D145" s="64">
        <v>330</v>
      </c>
      <c r="E145" s="17">
        <v>0</v>
      </c>
      <c r="F145" s="13">
        <v>200</v>
      </c>
      <c r="G145" s="13">
        <v>180</v>
      </c>
      <c r="H145" s="14">
        <f t="shared" ref="H145:H151" si="24">E145*F145</f>
        <v>0</v>
      </c>
      <c r="I145" s="14">
        <f t="shared" ref="I145:I151" si="25">E145*G145</f>
        <v>0</v>
      </c>
      <c r="J145" s="13">
        <v>0.33</v>
      </c>
      <c r="K145" s="13">
        <v>5.9999999999999995E-4</v>
      </c>
    </row>
    <row r="146" spans="1:11" x14ac:dyDescent="0.2">
      <c r="A146" s="3" t="s">
        <v>51</v>
      </c>
      <c r="B146" s="3">
        <v>2</v>
      </c>
      <c r="C146" s="20" t="s">
        <v>271</v>
      </c>
      <c r="D146" s="64">
        <v>330</v>
      </c>
      <c r="E146" s="17">
        <v>0</v>
      </c>
      <c r="F146" s="13">
        <v>200</v>
      </c>
      <c r="G146" s="13">
        <v>180</v>
      </c>
      <c r="H146" s="14">
        <f>E146*F146</f>
        <v>0</v>
      </c>
      <c r="I146" s="14">
        <f>E146*G146</f>
        <v>0</v>
      </c>
      <c r="J146" s="13">
        <v>0.33</v>
      </c>
      <c r="K146" s="13">
        <v>5.9999999999999995E-4</v>
      </c>
    </row>
    <row r="147" spans="1:11" x14ac:dyDescent="0.2">
      <c r="A147" s="3" t="s">
        <v>51</v>
      </c>
      <c r="B147" s="3">
        <v>3</v>
      </c>
      <c r="C147" s="20" t="s">
        <v>272</v>
      </c>
      <c r="D147" s="64">
        <v>330</v>
      </c>
      <c r="E147" s="17">
        <v>0</v>
      </c>
      <c r="F147" s="13">
        <v>200</v>
      </c>
      <c r="G147" s="13">
        <v>180</v>
      </c>
      <c r="H147" s="14">
        <f>E147*F147</f>
        <v>0</v>
      </c>
      <c r="I147" s="14">
        <f>E147*G147</f>
        <v>0</v>
      </c>
      <c r="J147" s="13">
        <v>0.33</v>
      </c>
      <c r="K147" s="13">
        <v>5.9999999999999995E-4</v>
      </c>
    </row>
    <row r="148" spans="1:11" x14ac:dyDescent="0.2">
      <c r="A148" s="3"/>
      <c r="B148" s="3">
        <v>4</v>
      </c>
      <c r="C148" s="20" t="s">
        <v>273</v>
      </c>
      <c r="D148" s="64">
        <v>330</v>
      </c>
      <c r="E148" s="17">
        <v>0</v>
      </c>
      <c r="F148" s="13">
        <v>200</v>
      </c>
      <c r="G148" s="13">
        <v>180</v>
      </c>
      <c r="H148" s="14">
        <f>E148*F148</f>
        <v>0</v>
      </c>
      <c r="I148" s="14">
        <f>E148*G148</f>
        <v>0</v>
      </c>
      <c r="J148" s="13">
        <v>0.33</v>
      </c>
      <c r="K148" s="13">
        <v>5.9999999999999995E-4</v>
      </c>
    </row>
    <row r="149" spans="1:11" x14ac:dyDescent="0.2">
      <c r="A149" s="3"/>
      <c r="B149" s="3">
        <v>5</v>
      </c>
      <c r="C149" s="20" t="s">
        <v>269</v>
      </c>
      <c r="D149" s="64">
        <v>330</v>
      </c>
      <c r="E149" s="17">
        <v>0</v>
      </c>
      <c r="F149" s="13">
        <v>200</v>
      </c>
      <c r="G149" s="13">
        <v>180</v>
      </c>
      <c r="H149" s="14">
        <f t="shared" si="24"/>
        <v>0</v>
      </c>
      <c r="I149" s="14">
        <f t="shared" si="25"/>
        <v>0</v>
      </c>
      <c r="J149" s="13">
        <v>0.33</v>
      </c>
      <c r="K149" s="13">
        <v>5.9999999999999995E-4</v>
      </c>
    </row>
    <row r="150" spans="1:11" x14ac:dyDescent="0.2">
      <c r="A150" s="3"/>
      <c r="B150" s="3">
        <v>6</v>
      </c>
      <c r="C150" s="20" t="s">
        <v>270</v>
      </c>
      <c r="D150" s="64">
        <v>330</v>
      </c>
      <c r="E150" s="17">
        <v>0</v>
      </c>
      <c r="F150" s="13">
        <v>200</v>
      </c>
      <c r="G150" s="13">
        <v>180</v>
      </c>
      <c r="H150" s="14">
        <f t="shared" si="24"/>
        <v>0</v>
      </c>
      <c r="I150" s="14">
        <f t="shared" si="25"/>
        <v>0</v>
      </c>
      <c r="J150" s="13">
        <v>0.33</v>
      </c>
      <c r="K150" s="13">
        <v>5.9999999999999995E-4</v>
      </c>
    </row>
    <row r="151" spans="1:11" x14ac:dyDescent="0.2">
      <c r="A151" s="3" t="s">
        <v>51</v>
      </c>
      <c r="B151" s="3">
        <v>7</v>
      </c>
      <c r="C151" s="20" t="s">
        <v>274</v>
      </c>
      <c r="D151" s="64">
        <v>330</v>
      </c>
      <c r="E151" s="17">
        <v>0</v>
      </c>
      <c r="F151" s="13">
        <v>200</v>
      </c>
      <c r="G151" s="13">
        <v>180</v>
      </c>
      <c r="H151" s="14">
        <f t="shared" si="24"/>
        <v>0</v>
      </c>
      <c r="I151" s="14">
        <f t="shared" si="25"/>
        <v>0</v>
      </c>
      <c r="J151" s="13">
        <v>0.33</v>
      </c>
      <c r="K151" s="13">
        <v>5.9999999999999995E-4</v>
      </c>
    </row>
    <row r="152" spans="1:11" ht="17" thickBot="1" x14ac:dyDescent="0.25">
      <c r="A152" s="33" t="s">
        <v>51</v>
      </c>
      <c r="B152" s="33">
        <v>8</v>
      </c>
      <c r="C152" s="34" t="s">
        <v>267</v>
      </c>
      <c r="D152" s="65">
        <v>330</v>
      </c>
      <c r="E152" s="36">
        <v>0</v>
      </c>
      <c r="F152" s="35">
        <v>200</v>
      </c>
      <c r="G152" s="35">
        <v>180</v>
      </c>
      <c r="H152" s="37">
        <f>E152*F152</f>
        <v>0</v>
      </c>
      <c r="I152" s="37">
        <f>E152*G152</f>
        <v>0</v>
      </c>
      <c r="J152" s="35">
        <v>0.33</v>
      </c>
      <c r="K152" s="35">
        <v>5.9999999999999995E-4</v>
      </c>
    </row>
    <row r="153" spans="1:11" x14ac:dyDescent="0.2">
      <c r="A153" s="23"/>
      <c r="B153" s="23"/>
      <c r="C153" s="315"/>
      <c r="D153" s="24"/>
      <c r="E153" s="139"/>
      <c r="F153" s="24"/>
      <c r="G153" s="24"/>
      <c r="H153" s="26"/>
      <c r="I153" s="26"/>
      <c r="J153" s="24"/>
      <c r="K153" s="24"/>
    </row>
    <row r="154" spans="1:11" ht="26" customHeight="1" x14ac:dyDescent="0.2">
      <c r="A154" s="182" t="s">
        <v>107</v>
      </c>
      <c r="B154" s="183"/>
      <c r="C154" s="184"/>
      <c r="D154" s="183"/>
      <c r="E154" s="183"/>
      <c r="F154" s="185"/>
      <c r="G154" s="185"/>
      <c r="H154" s="183"/>
      <c r="I154" s="183"/>
      <c r="J154" s="183"/>
      <c r="K154" s="186"/>
    </row>
    <row r="155" spans="1:11" x14ac:dyDescent="0.2">
      <c r="A155" s="3" t="s">
        <v>51</v>
      </c>
      <c r="B155" s="3">
        <v>1</v>
      </c>
      <c r="C155" s="13" t="s">
        <v>275</v>
      </c>
      <c r="D155" s="64">
        <v>185</v>
      </c>
      <c r="E155" s="17">
        <v>0</v>
      </c>
      <c r="F155" s="13">
        <v>110</v>
      </c>
      <c r="G155" s="13">
        <v>99</v>
      </c>
      <c r="H155" s="14">
        <f>E155*F155</f>
        <v>0</v>
      </c>
      <c r="I155" s="14">
        <f>E155*G155</f>
        <v>0</v>
      </c>
      <c r="J155" s="13">
        <v>0.18</v>
      </c>
      <c r="K155" s="13">
        <v>5.4000000000000001E-4</v>
      </c>
    </row>
    <row r="156" spans="1:11" x14ac:dyDescent="0.2">
      <c r="A156" s="3" t="s">
        <v>51</v>
      </c>
      <c r="B156" s="3">
        <v>2</v>
      </c>
      <c r="C156" s="13" t="s">
        <v>277</v>
      </c>
      <c r="D156" s="64">
        <v>185</v>
      </c>
      <c r="E156" s="17">
        <v>0</v>
      </c>
      <c r="F156" s="13">
        <v>110</v>
      </c>
      <c r="G156" s="13">
        <v>99</v>
      </c>
      <c r="H156" s="14">
        <f>E156*F156</f>
        <v>0</v>
      </c>
      <c r="I156" s="14">
        <f>E156*G156</f>
        <v>0</v>
      </c>
      <c r="J156" s="13">
        <v>0.18</v>
      </c>
      <c r="K156" s="13">
        <v>5.4000000000000001E-4</v>
      </c>
    </row>
    <row r="157" spans="1:11" x14ac:dyDescent="0.2">
      <c r="B157" s="3">
        <v>3</v>
      </c>
      <c r="C157" s="13" t="s">
        <v>278</v>
      </c>
      <c r="D157" s="64">
        <v>185</v>
      </c>
      <c r="E157" s="17">
        <v>0</v>
      </c>
      <c r="F157" s="13">
        <v>110</v>
      </c>
      <c r="G157" s="13">
        <v>99</v>
      </c>
      <c r="H157" s="14">
        <f>E157*F157</f>
        <v>0</v>
      </c>
      <c r="I157" s="14">
        <f>E157*G157</f>
        <v>0</v>
      </c>
      <c r="J157" s="13">
        <v>0.18</v>
      </c>
      <c r="K157" s="13">
        <v>5.4000000000000001E-4</v>
      </c>
    </row>
    <row r="158" spans="1:11" x14ac:dyDescent="0.2">
      <c r="A158" s="3" t="s">
        <v>51</v>
      </c>
      <c r="B158" s="3">
        <v>4</v>
      </c>
      <c r="C158" s="13" t="s">
        <v>279</v>
      </c>
      <c r="D158" s="64">
        <v>185</v>
      </c>
      <c r="E158" s="17">
        <v>0</v>
      </c>
      <c r="F158" s="13">
        <v>110</v>
      </c>
      <c r="G158" s="13">
        <v>99</v>
      </c>
      <c r="H158" s="14">
        <f>E158*F158</f>
        <v>0</v>
      </c>
      <c r="I158" s="14">
        <f>E158*G158</f>
        <v>0</v>
      </c>
      <c r="J158" s="13">
        <v>0.18</v>
      </c>
      <c r="K158" s="13">
        <v>5.4000000000000001E-4</v>
      </c>
    </row>
    <row r="159" spans="1:11" ht="17" thickBot="1" x14ac:dyDescent="0.25">
      <c r="A159" s="320"/>
      <c r="B159" s="320">
        <v>5</v>
      </c>
      <c r="C159" s="145" t="s">
        <v>276</v>
      </c>
      <c r="D159" s="326">
        <v>185</v>
      </c>
      <c r="E159" s="322">
        <v>0</v>
      </c>
      <c r="F159" s="145">
        <v>110</v>
      </c>
      <c r="G159" s="145">
        <v>99</v>
      </c>
      <c r="H159" s="323">
        <f>E159*F159</f>
        <v>0</v>
      </c>
      <c r="I159" s="323">
        <f>E159*G159</f>
        <v>0</v>
      </c>
      <c r="J159" s="145">
        <v>0.18</v>
      </c>
      <c r="K159" s="145">
        <v>5.4000000000000001E-4</v>
      </c>
    </row>
    <row r="160" spans="1:11" x14ac:dyDescent="0.2">
      <c r="A160" s="45"/>
      <c r="B160" s="23"/>
      <c r="C160" s="24"/>
      <c r="D160" s="191"/>
      <c r="E160" s="139"/>
      <c r="F160" s="24"/>
      <c r="G160" s="24"/>
      <c r="H160" s="26"/>
      <c r="I160" s="26"/>
      <c r="J160" s="24"/>
      <c r="K160" s="46"/>
    </row>
    <row r="161" spans="1:11" ht="17" thickBot="1" x14ac:dyDescent="0.25">
      <c r="A161" s="45"/>
      <c r="B161" s="23"/>
      <c r="C161" s="24"/>
      <c r="D161" s="191"/>
      <c r="E161" s="139"/>
      <c r="F161" s="24"/>
      <c r="G161" s="24"/>
      <c r="H161" s="26"/>
      <c r="I161" s="26"/>
      <c r="J161" s="24"/>
      <c r="K161" s="46"/>
    </row>
    <row r="162" spans="1:11" ht="31" customHeight="1" thickBot="1" x14ac:dyDescent="0.25">
      <c r="A162" s="192" t="s">
        <v>280</v>
      </c>
      <c r="B162" s="193"/>
      <c r="C162" s="194"/>
      <c r="D162" s="195"/>
      <c r="E162" s="195"/>
      <c r="F162" s="196"/>
      <c r="G162" s="196"/>
      <c r="H162" s="195"/>
      <c r="I162" s="195"/>
      <c r="J162" s="195"/>
      <c r="K162" s="197"/>
    </row>
    <row r="163" spans="1:11" ht="26" customHeight="1" x14ac:dyDescent="0.2">
      <c r="A163" s="198" t="s">
        <v>82</v>
      </c>
      <c r="B163" s="199"/>
      <c r="C163" s="200"/>
      <c r="D163" s="199"/>
      <c r="E163" s="199"/>
      <c r="F163" s="201"/>
      <c r="G163" s="201"/>
      <c r="H163" s="199"/>
      <c r="I163" s="199"/>
      <c r="J163" s="199"/>
      <c r="K163" s="202"/>
    </row>
    <row r="164" spans="1:11" x14ac:dyDescent="0.2">
      <c r="A164" s="3" t="s">
        <v>51</v>
      </c>
      <c r="B164" s="3">
        <v>1</v>
      </c>
      <c r="C164" s="20" t="s">
        <v>285</v>
      </c>
      <c r="D164" s="64" t="s">
        <v>85</v>
      </c>
      <c r="E164" s="17">
        <v>0</v>
      </c>
      <c r="F164" s="13">
        <v>265</v>
      </c>
      <c r="G164" s="13">
        <v>239</v>
      </c>
      <c r="H164" s="14">
        <f>E164*F164</f>
        <v>0</v>
      </c>
      <c r="I164" s="14">
        <f>E164*G164</f>
        <v>0</v>
      </c>
      <c r="J164" s="13">
        <v>0.18</v>
      </c>
      <c r="K164" s="13">
        <v>5.9999999999999995E-4</v>
      </c>
    </row>
    <row r="165" spans="1:11" x14ac:dyDescent="0.2">
      <c r="A165" s="3" t="s">
        <v>51</v>
      </c>
      <c r="B165" s="3">
        <v>2</v>
      </c>
      <c r="C165" s="20" t="s">
        <v>283</v>
      </c>
      <c r="D165" s="64" t="s">
        <v>85</v>
      </c>
      <c r="E165" s="17">
        <v>0</v>
      </c>
      <c r="F165" s="13">
        <v>265</v>
      </c>
      <c r="G165" s="13">
        <v>239</v>
      </c>
      <c r="H165" s="14">
        <f>E165*F165</f>
        <v>0</v>
      </c>
      <c r="I165" s="14">
        <f>E165*G165</f>
        <v>0</v>
      </c>
      <c r="J165" s="13">
        <v>0.18</v>
      </c>
      <c r="K165" s="13">
        <v>5.9999999999999995E-4</v>
      </c>
    </row>
    <row r="166" spans="1:11" x14ac:dyDescent="0.2">
      <c r="A166" s="3"/>
      <c r="B166" s="3">
        <v>3</v>
      </c>
      <c r="C166" s="20" t="s">
        <v>284</v>
      </c>
      <c r="D166" s="64" t="s">
        <v>85</v>
      </c>
      <c r="E166" s="17">
        <v>0</v>
      </c>
      <c r="F166" s="13">
        <v>265</v>
      </c>
      <c r="G166" s="13">
        <v>239</v>
      </c>
      <c r="H166" s="14">
        <f>E166*F166</f>
        <v>0</v>
      </c>
      <c r="I166" s="14">
        <f>E166*G166</f>
        <v>0</v>
      </c>
      <c r="J166" s="13">
        <v>0.18</v>
      </c>
      <c r="K166" s="13">
        <v>5.9999999999999995E-4</v>
      </c>
    </row>
    <row r="167" spans="1:11" x14ac:dyDescent="0.2">
      <c r="A167" s="3" t="s">
        <v>51</v>
      </c>
      <c r="B167" s="3">
        <v>4</v>
      </c>
      <c r="C167" s="20" t="s">
        <v>281</v>
      </c>
      <c r="D167" s="64" t="s">
        <v>85</v>
      </c>
      <c r="E167" s="17">
        <v>0</v>
      </c>
      <c r="F167" s="13">
        <v>265</v>
      </c>
      <c r="G167" s="13">
        <v>239</v>
      </c>
      <c r="H167" s="14">
        <f t="shared" ref="H167:H169" si="26">E167*F167</f>
        <v>0</v>
      </c>
      <c r="I167" s="14">
        <f t="shared" ref="I167:I169" si="27">E167*G167</f>
        <v>0</v>
      </c>
      <c r="J167" s="13">
        <v>0.18</v>
      </c>
      <c r="K167" s="13">
        <v>5.9999999999999995E-4</v>
      </c>
    </row>
    <row r="168" spans="1:11" x14ac:dyDescent="0.2">
      <c r="A168" s="3"/>
      <c r="B168" s="3">
        <v>5</v>
      </c>
      <c r="C168" s="20" t="s">
        <v>286</v>
      </c>
      <c r="D168" s="64" t="s">
        <v>85</v>
      </c>
      <c r="E168" s="17">
        <v>0</v>
      </c>
      <c r="F168" s="13">
        <v>265</v>
      </c>
      <c r="G168" s="13">
        <v>239</v>
      </c>
      <c r="H168" s="14">
        <f>E168*F168</f>
        <v>0</v>
      </c>
      <c r="I168" s="14">
        <f>E168*G168</f>
        <v>0</v>
      </c>
      <c r="J168" s="13">
        <v>0.18</v>
      </c>
      <c r="K168" s="13">
        <v>5.9999999999999995E-4</v>
      </c>
    </row>
    <row r="169" spans="1:11" ht="17" thickBot="1" x14ac:dyDescent="0.25">
      <c r="A169" s="33"/>
      <c r="B169" s="33">
        <v>6</v>
      </c>
      <c r="C169" s="34" t="s">
        <v>282</v>
      </c>
      <c r="D169" s="65" t="s">
        <v>85</v>
      </c>
      <c r="E169" s="36">
        <v>0</v>
      </c>
      <c r="F169" s="35">
        <v>265</v>
      </c>
      <c r="G169" s="35">
        <v>239</v>
      </c>
      <c r="H169" s="37">
        <f t="shared" si="26"/>
        <v>0</v>
      </c>
      <c r="I169" s="37">
        <f t="shared" si="27"/>
        <v>0</v>
      </c>
      <c r="J169" s="35">
        <v>0.18</v>
      </c>
      <c r="K169" s="35">
        <v>5.9999999999999995E-4</v>
      </c>
    </row>
    <row r="170" spans="1:11" x14ac:dyDescent="0.2">
      <c r="A170" s="27"/>
      <c r="B170" s="28"/>
      <c r="C170" s="29"/>
      <c r="D170" s="29"/>
      <c r="E170" s="30"/>
      <c r="F170" s="29"/>
      <c r="G170" s="29"/>
      <c r="H170" s="31"/>
      <c r="I170" s="31"/>
      <c r="J170" s="29"/>
      <c r="K170" s="32"/>
    </row>
    <row r="171" spans="1:11" ht="26" customHeight="1" x14ac:dyDescent="0.2">
      <c r="A171" s="198" t="s">
        <v>81</v>
      </c>
      <c r="B171" s="199"/>
      <c r="C171" s="200"/>
      <c r="D171" s="199"/>
      <c r="E171" s="199"/>
      <c r="F171" s="201"/>
      <c r="G171" s="201"/>
      <c r="H171" s="199"/>
      <c r="I171" s="199"/>
      <c r="J171" s="199"/>
      <c r="K171" s="202"/>
    </row>
    <row r="172" spans="1:11" x14ac:dyDescent="0.2">
      <c r="A172" s="22"/>
      <c r="B172" s="3">
        <v>1</v>
      </c>
      <c r="C172" s="13" t="s">
        <v>289</v>
      </c>
      <c r="D172" s="64" t="s">
        <v>86</v>
      </c>
      <c r="E172" s="17">
        <v>0</v>
      </c>
      <c r="F172" s="13">
        <v>230</v>
      </c>
      <c r="G172" s="13">
        <v>207</v>
      </c>
      <c r="H172" s="14">
        <f>E172*F172</f>
        <v>0</v>
      </c>
      <c r="I172" s="14">
        <f>E172*G172</f>
        <v>0</v>
      </c>
      <c r="J172" s="13">
        <v>0.18</v>
      </c>
      <c r="K172" s="13">
        <v>5.9999999999999995E-4</v>
      </c>
    </row>
    <row r="173" spans="1:11" x14ac:dyDescent="0.2">
      <c r="A173" s="22"/>
      <c r="B173" s="3">
        <v>2</v>
      </c>
      <c r="C173" s="13" t="s">
        <v>291</v>
      </c>
      <c r="D173" s="64" t="s">
        <v>86</v>
      </c>
      <c r="E173" s="17">
        <v>0</v>
      </c>
      <c r="F173" s="13">
        <v>230</v>
      </c>
      <c r="G173" s="13">
        <v>207</v>
      </c>
      <c r="H173" s="14">
        <f>E173*F173</f>
        <v>0</v>
      </c>
      <c r="I173" s="14">
        <f>E173*G173</f>
        <v>0</v>
      </c>
      <c r="J173" s="13">
        <v>0.18</v>
      </c>
      <c r="K173" s="13">
        <v>5.9999999999999995E-4</v>
      </c>
    </row>
    <row r="174" spans="1:11" x14ac:dyDescent="0.2">
      <c r="A174" s="3" t="s">
        <v>51</v>
      </c>
      <c r="B174" s="3">
        <v>3</v>
      </c>
      <c r="C174" s="13" t="s">
        <v>287</v>
      </c>
      <c r="D174" s="64" t="s">
        <v>86</v>
      </c>
      <c r="E174" s="17">
        <v>0</v>
      </c>
      <c r="F174" s="13">
        <v>230</v>
      </c>
      <c r="G174" s="13">
        <v>207</v>
      </c>
      <c r="H174" s="14">
        <f t="shared" ref="H174:H177" si="28">E174*F174</f>
        <v>0</v>
      </c>
      <c r="I174" s="14">
        <f t="shared" ref="I174:I177" si="29">E174*G174</f>
        <v>0</v>
      </c>
      <c r="J174" s="13">
        <v>0.18</v>
      </c>
      <c r="K174" s="13">
        <v>5.9999999999999995E-4</v>
      </c>
    </row>
    <row r="175" spans="1:11" x14ac:dyDescent="0.2">
      <c r="A175" s="22"/>
      <c r="B175" s="3">
        <v>4</v>
      </c>
      <c r="C175" s="13" t="s">
        <v>292</v>
      </c>
      <c r="D175" s="64" t="s">
        <v>86</v>
      </c>
      <c r="E175" s="17">
        <v>0</v>
      </c>
      <c r="F175" s="13">
        <v>230</v>
      </c>
      <c r="G175" s="13">
        <v>207</v>
      </c>
      <c r="H175" s="14">
        <f>E175*F175</f>
        <v>0</v>
      </c>
      <c r="I175" s="14">
        <f>E175*G175</f>
        <v>0</v>
      </c>
      <c r="J175" s="13">
        <v>0.18</v>
      </c>
      <c r="K175" s="13">
        <v>5.9999999999999995E-4</v>
      </c>
    </row>
    <row r="176" spans="1:11" x14ac:dyDescent="0.2">
      <c r="A176" s="15" t="s">
        <v>51</v>
      </c>
      <c r="B176" s="15">
        <v>5</v>
      </c>
      <c r="C176" s="187" t="s">
        <v>288</v>
      </c>
      <c r="D176" s="325" t="s">
        <v>86</v>
      </c>
      <c r="E176" s="188">
        <v>0</v>
      </c>
      <c r="F176" s="16">
        <v>230</v>
      </c>
      <c r="G176" s="16">
        <v>207</v>
      </c>
      <c r="H176" s="38">
        <f t="shared" si="28"/>
        <v>0</v>
      </c>
      <c r="I176" s="38">
        <f t="shared" si="29"/>
        <v>0</v>
      </c>
      <c r="J176" s="16">
        <v>0.18</v>
      </c>
      <c r="K176" s="16">
        <v>5.9999999999999995E-4</v>
      </c>
    </row>
    <row r="177" spans="1:11" ht="17" thickBot="1" x14ac:dyDescent="0.25">
      <c r="A177" s="33" t="s">
        <v>51</v>
      </c>
      <c r="B177" s="33">
        <v>6</v>
      </c>
      <c r="C177" s="35" t="s">
        <v>290</v>
      </c>
      <c r="D177" s="65" t="s">
        <v>86</v>
      </c>
      <c r="E177" s="36">
        <v>0</v>
      </c>
      <c r="F177" s="35">
        <v>230</v>
      </c>
      <c r="G177" s="35">
        <v>207</v>
      </c>
      <c r="H177" s="37">
        <f t="shared" si="28"/>
        <v>0</v>
      </c>
      <c r="I177" s="37">
        <f t="shared" si="29"/>
        <v>0</v>
      </c>
      <c r="J177" s="35">
        <v>0.18</v>
      </c>
      <c r="K177" s="35">
        <v>5.9999999999999995E-4</v>
      </c>
    </row>
    <row r="178" spans="1:11" x14ac:dyDescent="0.2">
      <c r="A178" s="27"/>
      <c r="B178" s="28"/>
      <c r="C178" s="29"/>
      <c r="D178" s="29"/>
      <c r="E178" s="30"/>
      <c r="F178" s="29"/>
      <c r="G178" s="29"/>
      <c r="H178" s="31"/>
      <c r="I178" s="31"/>
      <c r="J178" s="29"/>
      <c r="K178" s="32"/>
    </row>
    <row r="179" spans="1:11" ht="26" customHeight="1" x14ac:dyDescent="0.2">
      <c r="A179" s="198" t="s">
        <v>95</v>
      </c>
      <c r="B179" s="199"/>
      <c r="C179" s="200"/>
      <c r="D179" s="199"/>
      <c r="E179" s="199"/>
      <c r="F179" s="201"/>
      <c r="G179" s="201"/>
      <c r="H179" s="199"/>
      <c r="I179" s="199"/>
      <c r="J179" s="199"/>
      <c r="K179" s="202"/>
    </row>
    <row r="180" spans="1:11" x14ac:dyDescent="0.2">
      <c r="A180" s="3" t="s">
        <v>51</v>
      </c>
      <c r="B180" s="3">
        <v>1</v>
      </c>
      <c r="C180" s="13" t="s">
        <v>96</v>
      </c>
      <c r="D180" s="13">
        <v>420</v>
      </c>
      <c r="E180" s="17">
        <v>0</v>
      </c>
      <c r="F180" s="13">
        <v>250</v>
      </c>
      <c r="G180" s="13">
        <v>225</v>
      </c>
      <c r="H180" s="14">
        <f t="shared" ref="H180:H185" si="30">E180*F180</f>
        <v>0</v>
      </c>
      <c r="I180" s="14">
        <f t="shared" ref="I180:I185" si="31">E180*G180</f>
        <v>0</v>
      </c>
      <c r="J180" s="13">
        <v>0.08</v>
      </c>
      <c r="K180" s="13">
        <v>2.4499999999999999E-4</v>
      </c>
    </row>
    <row r="181" spans="1:11" x14ac:dyDescent="0.2">
      <c r="A181" s="3"/>
      <c r="B181" s="3">
        <v>2</v>
      </c>
      <c r="C181" s="13" t="s">
        <v>97</v>
      </c>
      <c r="D181" s="13">
        <v>420</v>
      </c>
      <c r="E181" s="17">
        <v>0</v>
      </c>
      <c r="F181" s="13">
        <v>250</v>
      </c>
      <c r="G181" s="13">
        <v>225</v>
      </c>
      <c r="H181" s="14">
        <f t="shared" si="30"/>
        <v>0</v>
      </c>
      <c r="I181" s="14">
        <f t="shared" si="31"/>
        <v>0</v>
      </c>
      <c r="J181" s="13">
        <v>0.08</v>
      </c>
      <c r="K181" s="13">
        <v>2.4499999999999999E-4</v>
      </c>
    </row>
    <row r="182" spans="1:11" x14ac:dyDescent="0.2">
      <c r="A182" s="3" t="s">
        <v>51</v>
      </c>
      <c r="B182" s="3">
        <v>3</v>
      </c>
      <c r="C182" s="13" t="s">
        <v>98</v>
      </c>
      <c r="D182" s="13">
        <v>420</v>
      </c>
      <c r="E182" s="17">
        <v>0</v>
      </c>
      <c r="F182" s="13">
        <v>250</v>
      </c>
      <c r="G182" s="13">
        <v>225</v>
      </c>
      <c r="H182" s="14">
        <f t="shared" si="30"/>
        <v>0</v>
      </c>
      <c r="I182" s="14">
        <f t="shared" si="31"/>
        <v>0</v>
      </c>
      <c r="J182" s="13">
        <v>0.08</v>
      </c>
      <c r="K182" s="13">
        <v>2.4499999999999999E-4</v>
      </c>
    </row>
    <row r="183" spans="1:11" x14ac:dyDescent="0.2">
      <c r="A183" s="3" t="s">
        <v>51</v>
      </c>
      <c r="B183" s="3">
        <v>4</v>
      </c>
      <c r="C183" s="13" t="s">
        <v>99</v>
      </c>
      <c r="D183" s="13">
        <v>420</v>
      </c>
      <c r="E183" s="17">
        <v>0</v>
      </c>
      <c r="F183" s="13">
        <v>250</v>
      </c>
      <c r="G183" s="13">
        <v>225</v>
      </c>
      <c r="H183" s="14">
        <f t="shared" si="30"/>
        <v>0</v>
      </c>
      <c r="I183" s="14">
        <f t="shared" si="31"/>
        <v>0</v>
      </c>
      <c r="J183" s="13">
        <v>0.08</v>
      </c>
      <c r="K183" s="13">
        <v>2.4499999999999999E-4</v>
      </c>
    </row>
    <row r="184" spans="1:11" x14ac:dyDescent="0.2">
      <c r="A184" s="3"/>
      <c r="B184" s="3">
        <v>5</v>
      </c>
      <c r="C184" s="13" t="s">
        <v>100</v>
      </c>
      <c r="D184" s="13">
        <v>420</v>
      </c>
      <c r="E184" s="17">
        <v>0</v>
      </c>
      <c r="F184" s="13">
        <v>250</v>
      </c>
      <c r="G184" s="13">
        <v>225</v>
      </c>
      <c r="H184" s="14">
        <f t="shared" si="30"/>
        <v>0</v>
      </c>
      <c r="I184" s="14">
        <f t="shared" si="31"/>
        <v>0</v>
      </c>
      <c r="J184" s="13">
        <v>0.08</v>
      </c>
      <c r="K184" s="13">
        <v>2.4499999999999999E-4</v>
      </c>
    </row>
    <row r="185" spans="1:11" ht="17" thickBot="1" x14ac:dyDescent="0.25">
      <c r="A185" s="33"/>
      <c r="B185" s="33">
        <v>6</v>
      </c>
      <c r="C185" s="35" t="s">
        <v>101</v>
      </c>
      <c r="D185" s="35">
        <v>420</v>
      </c>
      <c r="E185" s="36">
        <v>0</v>
      </c>
      <c r="F185" s="35">
        <v>250</v>
      </c>
      <c r="G185" s="35">
        <v>225</v>
      </c>
      <c r="H185" s="37">
        <f t="shared" si="30"/>
        <v>0</v>
      </c>
      <c r="I185" s="37">
        <f t="shared" si="31"/>
        <v>0</v>
      </c>
      <c r="J185" s="35">
        <v>0.08</v>
      </c>
      <c r="K185" s="35">
        <v>2.4499999999999999E-4</v>
      </c>
    </row>
    <row r="186" spans="1:11" x14ac:dyDescent="0.2">
      <c r="A186" s="27"/>
      <c r="B186" s="28"/>
      <c r="C186" s="29"/>
      <c r="D186" s="29"/>
      <c r="E186" s="30"/>
      <c r="F186" s="29"/>
      <c r="G186" s="29"/>
      <c r="H186" s="31"/>
      <c r="I186" s="31"/>
      <c r="J186" s="29"/>
      <c r="K186" s="32"/>
    </row>
    <row r="187" spans="1:11" ht="26" customHeight="1" x14ac:dyDescent="0.2">
      <c r="A187" s="198" t="s">
        <v>380</v>
      </c>
      <c r="B187" s="199"/>
      <c r="C187" s="200"/>
      <c r="D187" s="199"/>
      <c r="E187" s="199"/>
      <c r="F187" s="201"/>
      <c r="G187" s="201"/>
      <c r="H187" s="199"/>
      <c r="I187" s="199"/>
      <c r="J187" s="199"/>
      <c r="K187" s="202"/>
    </row>
    <row r="188" spans="1:11" x14ac:dyDescent="0.2">
      <c r="A188" s="3"/>
      <c r="B188" s="3">
        <v>1</v>
      </c>
      <c r="C188" s="13" t="s">
        <v>381</v>
      </c>
      <c r="D188" s="64" t="s">
        <v>383</v>
      </c>
      <c r="E188" s="17">
        <v>0</v>
      </c>
      <c r="F188" s="13">
        <v>158</v>
      </c>
      <c r="G188" s="13">
        <v>142</v>
      </c>
      <c r="H188" s="14">
        <f t="shared" ref="H188:H189" si="32">E188*F188</f>
        <v>0</v>
      </c>
      <c r="I188" s="14">
        <f t="shared" ref="I188:I189" si="33">E188*G188</f>
        <v>0</v>
      </c>
      <c r="J188" s="13">
        <v>0.27</v>
      </c>
      <c r="K188" s="13">
        <v>3.2400000000000001E-4</v>
      </c>
    </row>
    <row r="189" spans="1:11" ht="17" thickBot="1" x14ac:dyDescent="0.25">
      <c r="A189" s="33"/>
      <c r="B189" s="33">
        <v>2</v>
      </c>
      <c r="C189" s="35" t="s">
        <v>382</v>
      </c>
      <c r="D189" s="65" t="s">
        <v>383</v>
      </c>
      <c r="E189" s="36">
        <v>0</v>
      </c>
      <c r="F189" s="35">
        <v>158</v>
      </c>
      <c r="G189" s="35">
        <v>142</v>
      </c>
      <c r="H189" s="37">
        <f t="shared" si="32"/>
        <v>0</v>
      </c>
      <c r="I189" s="37">
        <f t="shared" si="33"/>
        <v>0</v>
      </c>
      <c r="J189" s="35">
        <v>0.27</v>
      </c>
      <c r="K189" s="35">
        <v>3.2400000000000001E-4</v>
      </c>
    </row>
    <row r="190" spans="1:11" x14ac:dyDescent="0.2">
      <c r="A190" s="23"/>
      <c r="B190" s="23"/>
      <c r="C190" s="24"/>
      <c r="D190" s="24"/>
      <c r="E190" s="25"/>
      <c r="F190" s="24"/>
      <c r="G190" s="24"/>
      <c r="H190" s="26"/>
      <c r="I190" s="26"/>
      <c r="J190" s="24"/>
      <c r="K190" s="24"/>
    </row>
    <row r="191" spans="1:11" ht="17" thickBot="1" x14ac:dyDescent="0.25">
      <c r="A191" s="23"/>
      <c r="B191" s="23"/>
      <c r="C191" s="24"/>
      <c r="D191" s="24"/>
      <c r="E191" s="25"/>
      <c r="F191" s="24"/>
      <c r="G191" s="24"/>
      <c r="H191" s="26"/>
      <c r="I191" s="26"/>
      <c r="J191" s="24"/>
      <c r="K191" s="24"/>
    </row>
    <row r="192" spans="1:11" ht="31" customHeight="1" thickBot="1" x14ac:dyDescent="0.25">
      <c r="A192" s="203" t="s">
        <v>293</v>
      </c>
      <c r="B192" s="204"/>
      <c r="C192" s="205"/>
      <c r="D192" s="206"/>
      <c r="E192" s="206"/>
      <c r="F192" s="207"/>
      <c r="G192" s="207"/>
      <c r="H192" s="206"/>
      <c r="I192" s="206"/>
      <c r="J192" s="206"/>
      <c r="K192" s="208"/>
    </row>
    <row r="193" spans="1:11" ht="24" customHeight="1" x14ac:dyDescent="0.2">
      <c r="A193" s="209" t="s">
        <v>62</v>
      </c>
      <c r="B193" s="210"/>
      <c r="C193" s="211"/>
      <c r="D193" s="210"/>
      <c r="E193" s="210"/>
      <c r="F193" s="212"/>
      <c r="G193" s="212"/>
      <c r="H193" s="210"/>
      <c r="I193" s="210"/>
      <c r="J193" s="210"/>
      <c r="K193" s="213"/>
    </row>
    <row r="194" spans="1:11" x14ac:dyDescent="0.2">
      <c r="A194" s="3"/>
      <c r="B194" s="3">
        <v>1</v>
      </c>
      <c r="C194" s="20" t="s">
        <v>294</v>
      </c>
      <c r="D194" s="13">
        <v>150</v>
      </c>
      <c r="E194" s="17">
        <v>0</v>
      </c>
      <c r="F194" s="13">
        <v>90</v>
      </c>
      <c r="G194" s="13">
        <v>81</v>
      </c>
      <c r="H194" s="14">
        <f>E194*F194</f>
        <v>0</v>
      </c>
      <c r="I194" s="14">
        <f>E194*G194</f>
        <v>0</v>
      </c>
      <c r="J194" s="13">
        <v>0.11</v>
      </c>
      <c r="K194" s="13">
        <v>1.2375E-4</v>
      </c>
    </row>
    <row r="195" spans="1:11" x14ac:dyDescent="0.2">
      <c r="A195" s="3"/>
      <c r="B195" s="3">
        <v>2</v>
      </c>
      <c r="C195" s="20" t="s">
        <v>224</v>
      </c>
      <c r="D195" s="13">
        <v>150</v>
      </c>
      <c r="E195" s="17">
        <v>0</v>
      </c>
      <c r="F195" s="13">
        <v>90</v>
      </c>
      <c r="G195" s="13">
        <v>81</v>
      </c>
      <c r="H195" s="14">
        <f>E195*F195</f>
        <v>0</v>
      </c>
      <c r="I195" s="14">
        <f>E195*G195</f>
        <v>0</v>
      </c>
      <c r="J195" s="13">
        <v>0.11</v>
      </c>
      <c r="K195" s="13">
        <v>1.2375E-4</v>
      </c>
    </row>
    <row r="196" spans="1:11" x14ac:dyDescent="0.2">
      <c r="A196" s="15" t="s">
        <v>51</v>
      </c>
      <c r="B196" s="3">
        <v>3</v>
      </c>
      <c r="C196" s="187" t="s">
        <v>226</v>
      </c>
      <c r="D196" s="16">
        <v>150</v>
      </c>
      <c r="E196" s="188">
        <v>0</v>
      </c>
      <c r="F196" s="16">
        <v>90</v>
      </c>
      <c r="G196" s="16">
        <v>81</v>
      </c>
      <c r="H196" s="38">
        <f t="shared" si="8"/>
        <v>0</v>
      </c>
      <c r="I196" s="38">
        <f t="shared" si="9"/>
        <v>0</v>
      </c>
      <c r="J196" s="16">
        <v>0.11</v>
      </c>
      <c r="K196" s="16">
        <v>1.2375E-4</v>
      </c>
    </row>
    <row r="197" spans="1:11" x14ac:dyDescent="0.2">
      <c r="A197" s="3"/>
      <c r="B197" s="3">
        <v>4</v>
      </c>
      <c r="C197" s="20" t="s">
        <v>297</v>
      </c>
      <c r="D197" s="13">
        <v>150</v>
      </c>
      <c r="E197" s="17">
        <v>0</v>
      </c>
      <c r="F197" s="13">
        <v>90</v>
      </c>
      <c r="G197" s="13">
        <v>81</v>
      </c>
      <c r="H197" s="14">
        <f>E197*F197</f>
        <v>0</v>
      </c>
      <c r="I197" s="14">
        <f>E197*G197</f>
        <v>0</v>
      </c>
      <c r="J197" s="13">
        <v>0.11</v>
      </c>
      <c r="K197" s="13">
        <v>1.2375E-4</v>
      </c>
    </row>
    <row r="198" spans="1:11" x14ac:dyDescent="0.2">
      <c r="A198" s="3" t="s">
        <v>51</v>
      </c>
      <c r="B198" s="3">
        <v>5</v>
      </c>
      <c r="C198" s="20" t="s">
        <v>295</v>
      </c>
      <c r="D198" s="13">
        <v>150</v>
      </c>
      <c r="E198" s="17">
        <v>0</v>
      </c>
      <c r="F198" s="13">
        <v>90</v>
      </c>
      <c r="G198" s="13">
        <v>81</v>
      </c>
      <c r="H198" s="14">
        <f t="shared" si="8"/>
        <v>0</v>
      </c>
      <c r="I198" s="14">
        <f t="shared" si="9"/>
        <v>0</v>
      </c>
      <c r="J198" s="13">
        <v>0.11</v>
      </c>
      <c r="K198" s="13">
        <v>1.2375E-4</v>
      </c>
    </row>
    <row r="199" spans="1:11" ht="17" thickBot="1" x14ac:dyDescent="0.25">
      <c r="A199" s="33"/>
      <c r="B199" s="33">
        <v>6</v>
      </c>
      <c r="C199" s="34" t="s">
        <v>296</v>
      </c>
      <c r="D199" s="35">
        <v>150</v>
      </c>
      <c r="E199" s="36">
        <v>0</v>
      </c>
      <c r="F199" s="35">
        <v>90</v>
      </c>
      <c r="G199" s="35">
        <v>81</v>
      </c>
      <c r="H199" s="37">
        <f t="shared" si="8"/>
        <v>0</v>
      </c>
      <c r="I199" s="37">
        <f t="shared" si="9"/>
        <v>0</v>
      </c>
      <c r="J199" s="35">
        <v>0.11</v>
      </c>
      <c r="K199" s="35">
        <v>1.2375E-4</v>
      </c>
    </row>
    <row r="200" spans="1:11" x14ac:dyDescent="0.2">
      <c r="A200" s="214"/>
      <c r="B200" s="23"/>
      <c r="C200" s="24"/>
      <c r="D200" s="191"/>
      <c r="E200" s="250"/>
      <c r="F200" s="24"/>
      <c r="G200" s="24"/>
      <c r="H200" s="26"/>
      <c r="I200" s="26"/>
      <c r="J200" s="24"/>
      <c r="K200" s="46"/>
    </row>
    <row r="201" spans="1:11" ht="23" customHeight="1" x14ac:dyDescent="0.2">
      <c r="A201" s="215" t="s">
        <v>298</v>
      </c>
      <c r="B201" s="216"/>
      <c r="C201" s="217"/>
      <c r="D201" s="216"/>
      <c r="E201" s="216"/>
      <c r="F201" s="218"/>
      <c r="G201" s="218"/>
      <c r="H201" s="216"/>
      <c r="I201" s="216"/>
      <c r="J201" s="216"/>
      <c r="K201" s="219"/>
    </row>
    <row r="202" spans="1:11" x14ac:dyDescent="0.2">
      <c r="A202" s="22"/>
      <c r="B202" s="3">
        <v>1</v>
      </c>
      <c r="C202" s="13" t="s">
        <v>300</v>
      </c>
      <c r="D202" s="64" t="s">
        <v>87</v>
      </c>
      <c r="E202" s="17">
        <v>0</v>
      </c>
      <c r="F202" s="13">
        <v>275</v>
      </c>
      <c r="G202" s="13">
        <v>248</v>
      </c>
      <c r="H202" s="14">
        <f>E202*F202</f>
        <v>0</v>
      </c>
      <c r="I202" s="14">
        <f>E202*G202</f>
        <v>0</v>
      </c>
      <c r="J202" s="13">
        <v>0.27</v>
      </c>
      <c r="K202" s="13">
        <v>9.7999999999999997E-4</v>
      </c>
    </row>
    <row r="203" spans="1:11" x14ac:dyDescent="0.2">
      <c r="A203" s="22"/>
      <c r="B203" s="3">
        <v>2</v>
      </c>
      <c r="C203" s="13" t="s">
        <v>299</v>
      </c>
      <c r="D203" s="64" t="s">
        <v>87</v>
      </c>
      <c r="E203" s="17">
        <v>0</v>
      </c>
      <c r="F203" s="13">
        <v>275</v>
      </c>
      <c r="G203" s="13">
        <v>248</v>
      </c>
      <c r="H203" s="14">
        <f t="shared" si="8"/>
        <v>0</v>
      </c>
      <c r="I203" s="14">
        <f t="shared" si="9"/>
        <v>0</v>
      </c>
      <c r="J203" s="13">
        <v>0.27</v>
      </c>
      <c r="K203" s="13">
        <v>9.7999999999999997E-4</v>
      </c>
    </row>
    <row r="204" spans="1:11" ht="17" thickBot="1" x14ac:dyDescent="0.25">
      <c r="A204" s="39"/>
      <c r="B204" s="33">
        <v>3</v>
      </c>
      <c r="C204" s="35" t="s">
        <v>301</v>
      </c>
      <c r="D204" s="65" t="s">
        <v>87</v>
      </c>
      <c r="E204" s="36">
        <v>0</v>
      </c>
      <c r="F204" s="35">
        <v>275</v>
      </c>
      <c r="G204" s="35">
        <v>248</v>
      </c>
      <c r="H204" s="37">
        <f t="shared" ref="H204:H227" si="34">E204*F204</f>
        <v>0</v>
      </c>
      <c r="I204" s="37">
        <f t="shared" ref="I204:I227" si="35">E204*G204</f>
        <v>0</v>
      </c>
      <c r="J204" s="35">
        <v>0.27</v>
      </c>
      <c r="K204" s="35">
        <v>9.7999999999999997E-4</v>
      </c>
    </row>
    <row r="205" spans="1:11" x14ac:dyDescent="0.2">
      <c r="A205" s="214"/>
      <c r="B205" s="23"/>
      <c r="C205" s="24"/>
      <c r="D205" s="191"/>
      <c r="E205" s="139"/>
      <c r="F205" s="24"/>
      <c r="G205" s="24"/>
      <c r="H205" s="26"/>
      <c r="I205" s="26"/>
      <c r="J205" s="24"/>
      <c r="K205" s="46"/>
    </row>
    <row r="206" spans="1:11" ht="24" customHeight="1" x14ac:dyDescent="0.2">
      <c r="A206" s="215" t="s">
        <v>302</v>
      </c>
      <c r="B206" s="216"/>
      <c r="C206" s="217"/>
      <c r="D206" s="216"/>
      <c r="E206" s="216"/>
      <c r="F206" s="218"/>
      <c r="G206" s="218"/>
      <c r="H206" s="216"/>
      <c r="I206" s="216"/>
      <c r="J206" s="216"/>
      <c r="K206" s="219"/>
    </row>
    <row r="207" spans="1:11" x14ac:dyDescent="0.2">
      <c r="A207" s="3"/>
      <c r="B207" s="3">
        <v>1</v>
      </c>
      <c r="C207" s="13" t="s">
        <v>304</v>
      </c>
      <c r="D207" s="13">
        <v>340</v>
      </c>
      <c r="E207" s="17">
        <v>0</v>
      </c>
      <c r="F207" s="13">
        <v>210</v>
      </c>
      <c r="G207" s="13">
        <v>189</v>
      </c>
      <c r="H207" s="14">
        <f>E207*F207</f>
        <v>0</v>
      </c>
      <c r="I207" s="14">
        <f>E207*G207</f>
        <v>0</v>
      </c>
      <c r="J207" s="13">
        <v>0.23</v>
      </c>
      <c r="K207" s="13">
        <v>9.7999999999999997E-4</v>
      </c>
    </row>
    <row r="208" spans="1:11" x14ac:dyDescent="0.2">
      <c r="A208" s="3"/>
      <c r="B208" s="3">
        <v>2</v>
      </c>
      <c r="C208" s="13" t="s">
        <v>303</v>
      </c>
      <c r="D208" s="13">
        <v>340</v>
      </c>
      <c r="E208" s="17">
        <v>0</v>
      </c>
      <c r="F208" s="13">
        <v>210</v>
      </c>
      <c r="G208" s="13">
        <v>189</v>
      </c>
      <c r="H208" s="14">
        <f>E208*F208</f>
        <v>0</v>
      </c>
      <c r="I208" s="14">
        <f>E208*G208</f>
        <v>0</v>
      </c>
      <c r="J208" s="13">
        <v>0.23</v>
      </c>
      <c r="K208" s="13">
        <v>9.7999999999999997E-4</v>
      </c>
    </row>
    <row r="209" spans="1:11" ht="17" thickBot="1" x14ac:dyDescent="0.25">
      <c r="A209" s="33" t="s">
        <v>51</v>
      </c>
      <c r="B209" s="33">
        <v>3</v>
      </c>
      <c r="C209" s="35" t="s">
        <v>305</v>
      </c>
      <c r="D209" s="35">
        <v>340</v>
      </c>
      <c r="E209" s="36">
        <v>0</v>
      </c>
      <c r="F209" s="35">
        <v>210</v>
      </c>
      <c r="G209" s="35">
        <v>189</v>
      </c>
      <c r="H209" s="37">
        <f>E209*F209</f>
        <v>0</v>
      </c>
      <c r="I209" s="37">
        <f>E209*G209</f>
        <v>0</v>
      </c>
      <c r="J209" s="35">
        <v>0.23</v>
      </c>
      <c r="K209" s="35">
        <v>9.7999999999999997E-4</v>
      </c>
    </row>
    <row r="210" spans="1:11" x14ac:dyDescent="0.2">
      <c r="A210" s="27"/>
      <c r="B210" s="28"/>
      <c r="C210" s="29"/>
      <c r="D210" s="29"/>
      <c r="E210" s="30"/>
      <c r="F210" s="29"/>
      <c r="G210" s="29"/>
      <c r="H210" s="31"/>
      <c r="I210" s="31"/>
      <c r="J210" s="29"/>
      <c r="K210" s="32"/>
    </row>
    <row r="211" spans="1:11" ht="26" customHeight="1" x14ac:dyDescent="0.2">
      <c r="A211" s="215" t="s">
        <v>306</v>
      </c>
      <c r="B211" s="216"/>
      <c r="C211" s="217"/>
      <c r="D211" s="216"/>
      <c r="E211" s="216"/>
      <c r="F211" s="218"/>
      <c r="G211" s="218"/>
      <c r="H211" s="216"/>
      <c r="I211" s="216"/>
      <c r="J211" s="216"/>
      <c r="K211" s="219"/>
    </row>
    <row r="212" spans="1:11" x14ac:dyDescent="0.2">
      <c r="A212" s="3"/>
      <c r="B212" s="3">
        <v>1</v>
      </c>
      <c r="C212" s="13" t="s">
        <v>304</v>
      </c>
      <c r="D212" s="64" t="s">
        <v>88</v>
      </c>
      <c r="E212" s="17">
        <v>0</v>
      </c>
      <c r="F212" s="13">
        <v>195</v>
      </c>
      <c r="G212" s="13">
        <v>176</v>
      </c>
      <c r="H212" s="14">
        <f>E212*F212</f>
        <v>0</v>
      </c>
      <c r="I212" s="14">
        <f>E212*G212</f>
        <v>0</v>
      </c>
      <c r="J212" s="13">
        <v>0.23</v>
      </c>
      <c r="K212" s="13">
        <v>9.7999999999999997E-4</v>
      </c>
    </row>
    <row r="213" spans="1:11" x14ac:dyDescent="0.2">
      <c r="A213" s="3"/>
      <c r="B213" s="3">
        <v>2</v>
      </c>
      <c r="C213" s="13" t="s">
        <v>307</v>
      </c>
      <c r="D213" s="64" t="s">
        <v>88</v>
      </c>
      <c r="E213" s="17">
        <v>0</v>
      </c>
      <c r="F213" s="13">
        <v>195</v>
      </c>
      <c r="G213" s="13">
        <v>176</v>
      </c>
      <c r="H213" s="14">
        <f t="shared" si="34"/>
        <v>0</v>
      </c>
      <c r="I213" s="14">
        <f t="shared" si="35"/>
        <v>0</v>
      </c>
      <c r="J213" s="13">
        <v>0.23</v>
      </c>
      <c r="K213" s="13">
        <v>9.7999999999999997E-4</v>
      </c>
    </row>
    <row r="214" spans="1:11" ht="17" thickBot="1" x14ac:dyDescent="0.25">
      <c r="A214" s="33" t="s">
        <v>51</v>
      </c>
      <c r="B214" s="33">
        <v>3</v>
      </c>
      <c r="C214" s="35" t="s">
        <v>305</v>
      </c>
      <c r="D214" s="65" t="s">
        <v>88</v>
      </c>
      <c r="E214" s="36">
        <v>0</v>
      </c>
      <c r="F214" s="35">
        <v>195</v>
      </c>
      <c r="G214" s="35">
        <v>176</v>
      </c>
      <c r="H214" s="37">
        <f t="shared" si="34"/>
        <v>0</v>
      </c>
      <c r="I214" s="37">
        <f t="shared" si="35"/>
        <v>0</v>
      </c>
      <c r="J214" s="35">
        <v>0.23</v>
      </c>
      <c r="K214" s="35">
        <v>9.7999999999999997E-4</v>
      </c>
    </row>
    <row r="215" spans="1:11" x14ac:dyDescent="0.2">
      <c r="A215" s="27"/>
      <c r="B215" s="28"/>
      <c r="C215" s="29"/>
      <c r="D215" s="29"/>
      <c r="E215" s="30"/>
      <c r="F215" s="29"/>
      <c r="G215" s="29"/>
      <c r="H215" s="31"/>
      <c r="I215" s="31"/>
      <c r="J215" s="29"/>
      <c r="K215" s="32"/>
    </row>
    <row r="216" spans="1:11" ht="17" thickBot="1" x14ac:dyDescent="0.25"/>
    <row r="217" spans="1:11" ht="31" customHeight="1" thickBot="1" x14ac:dyDescent="0.25">
      <c r="A217" s="59" t="s">
        <v>308</v>
      </c>
      <c r="B217" s="60"/>
      <c r="C217" s="61"/>
      <c r="D217" s="62"/>
      <c r="E217" s="62"/>
      <c r="F217" s="220"/>
      <c r="G217" s="220"/>
      <c r="H217" s="62"/>
      <c r="I217" s="62"/>
      <c r="J217" s="62"/>
      <c r="K217" s="63"/>
    </row>
    <row r="218" spans="1:11" ht="26" customHeight="1" x14ac:dyDescent="0.2">
      <c r="A218" s="66" t="s">
        <v>80</v>
      </c>
      <c r="B218" s="67"/>
      <c r="C218" s="68"/>
      <c r="D218" s="67"/>
      <c r="E218" s="67"/>
      <c r="F218" s="221"/>
      <c r="G218" s="221"/>
      <c r="H218" s="67"/>
      <c r="I218" s="67"/>
      <c r="J218" s="67"/>
      <c r="K218" s="69"/>
    </row>
    <row r="219" spans="1:11" ht="17" thickBot="1" x14ac:dyDescent="0.25">
      <c r="A219" s="33" t="s">
        <v>51</v>
      </c>
      <c r="B219" s="33">
        <v>1</v>
      </c>
      <c r="C219" s="222" t="s">
        <v>310</v>
      </c>
      <c r="D219" s="65" t="s">
        <v>434</v>
      </c>
      <c r="E219" s="36">
        <v>0</v>
      </c>
      <c r="F219" s="35">
        <v>110</v>
      </c>
      <c r="G219" s="35">
        <v>99</v>
      </c>
      <c r="H219" s="37">
        <f>E219*F219</f>
        <v>0</v>
      </c>
      <c r="I219" s="37">
        <f>E219*G219</f>
        <v>0</v>
      </c>
      <c r="J219" s="35">
        <v>0.03</v>
      </c>
      <c r="K219" s="35">
        <v>3.7500000000000003E-5</v>
      </c>
    </row>
    <row r="220" spans="1:11" x14ac:dyDescent="0.2">
      <c r="A220" s="27"/>
      <c r="B220" s="28"/>
      <c r="C220" s="29"/>
      <c r="D220" s="29"/>
      <c r="E220" s="30"/>
      <c r="F220" s="29"/>
      <c r="G220" s="29"/>
      <c r="H220" s="31"/>
      <c r="I220" s="31"/>
      <c r="J220" s="29"/>
      <c r="K220" s="32"/>
    </row>
    <row r="221" spans="1:11" ht="26" customHeight="1" x14ac:dyDescent="0.2">
      <c r="A221" s="66" t="s">
        <v>79</v>
      </c>
      <c r="B221" s="67"/>
      <c r="C221" s="68"/>
      <c r="D221" s="67"/>
      <c r="E221" s="67"/>
      <c r="F221" s="221"/>
      <c r="G221" s="221"/>
      <c r="H221" s="67"/>
      <c r="I221" s="67"/>
      <c r="J221" s="67"/>
      <c r="K221" s="69"/>
    </row>
    <row r="222" spans="1:11" x14ac:dyDescent="0.2">
      <c r="A222" s="22"/>
      <c r="B222" s="3">
        <v>1</v>
      </c>
      <c r="C222" s="13" t="s">
        <v>435</v>
      </c>
      <c r="D222" s="64" t="s">
        <v>309</v>
      </c>
      <c r="E222" s="17">
        <v>0</v>
      </c>
      <c r="F222" s="13">
        <v>220</v>
      </c>
      <c r="G222" s="13">
        <v>198</v>
      </c>
      <c r="H222" s="14">
        <f>E222*F222</f>
        <v>0</v>
      </c>
      <c r="I222" s="14">
        <f>E222*G222</f>
        <v>0</v>
      </c>
      <c r="J222" s="13">
        <v>0.08</v>
      </c>
      <c r="K222" s="13">
        <v>2.4499999999999999E-4</v>
      </c>
    </row>
    <row r="223" spans="1:11" x14ac:dyDescent="0.2">
      <c r="A223" s="22"/>
      <c r="B223" s="3">
        <v>2</v>
      </c>
      <c r="C223" s="13" t="s">
        <v>436</v>
      </c>
      <c r="D223" s="64" t="s">
        <v>309</v>
      </c>
      <c r="E223" s="17">
        <v>0</v>
      </c>
      <c r="F223" s="13">
        <v>220</v>
      </c>
      <c r="G223" s="13">
        <v>198</v>
      </c>
      <c r="H223" s="14">
        <f>E223*F223</f>
        <v>0</v>
      </c>
      <c r="I223" s="14">
        <f>E223*G223</f>
        <v>0</v>
      </c>
      <c r="J223" s="13">
        <v>0.08</v>
      </c>
      <c r="K223" s="13">
        <v>2.4499999999999999E-4</v>
      </c>
    </row>
    <row r="224" spans="1:11" x14ac:dyDescent="0.2">
      <c r="A224" s="22"/>
      <c r="B224" s="3">
        <v>3</v>
      </c>
      <c r="C224" s="13" t="s">
        <v>437</v>
      </c>
      <c r="D224" s="64" t="s">
        <v>309</v>
      </c>
      <c r="E224" s="17">
        <v>0</v>
      </c>
      <c r="F224" s="13">
        <v>220</v>
      </c>
      <c r="G224" s="13">
        <v>198</v>
      </c>
      <c r="H224" s="14">
        <f t="shared" si="34"/>
        <v>0</v>
      </c>
      <c r="I224" s="14">
        <f t="shared" si="35"/>
        <v>0</v>
      </c>
      <c r="J224" s="13">
        <v>0.08</v>
      </c>
      <c r="K224" s="13">
        <v>2.4499999999999999E-4</v>
      </c>
    </row>
    <row r="225" spans="1:11" x14ac:dyDescent="0.2">
      <c r="A225" s="22"/>
      <c r="B225" s="3">
        <v>4</v>
      </c>
      <c r="C225" s="20" t="s">
        <v>438</v>
      </c>
      <c r="D225" s="64" t="s">
        <v>309</v>
      </c>
      <c r="E225" s="17">
        <v>0</v>
      </c>
      <c r="F225" s="13">
        <v>220</v>
      </c>
      <c r="G225" s="13">
        <v>198</v>
      </c>
      <c r="H225" s="14">
        <f>E225*F225</f>
        <v>0</v>
      </c>
      <c r="I225" s="14">
        <f>E225*G225</f>
        <v>0</v>
      </c>
      <c r="J225" s="13">
        <v>0.08</v>
      </c>
      <c r="K225" s="13">
        <v>2.4499999999999999E-4</v>
      </c>
    </row>
    <row r="226" spans="1:11" x14ac:dyDescent="0.2">
      <c r="A226" s="22"/>
      <c r="B226" s="3">
        <v>5</v>
      </c>
      <c r="C226" s="13" t="s">
        <v>439</v>
      </c>
      <c r="D226" s="64" t="s">
        <v>309</v>
      </c>
      <c r="E226" s="17">
        <v>0</v>
      </c>
      <c r="F226" s="13">
        <v>220</v>
      </c>
      <c r="G226" s="13">
        <v>198</v>
      </c>
      <c r="H226" s="14">
        <f t="shared" si="34"/>
        <v>0</v>
      </c>
      <c r="I226" s="14">
        <f t="shared" si="35"/>
        <v>0</v>
      </c>
      <c r="J226" s="13">
        <v>0.08</v>
      </c>
      <c r="K226" s="13">
        <v>2.4499999999999999E-4</v>
      </c>
    </row>
    <row r="227" spans="1:11" ht="17" thickBot="1" x14ac:dyDescent="0.25">
      <c r="A227" s="39"/>
      <c r="B227" s="33">
        <v>6</v>
      </c>
      <c r="C227" s="34" t="s">
        <v>440</v>
      </c>
      <c r="D227" s="65" t="s">
        <v>309</v>
      </c>
      <c r="E227" s="36">
        <v>0</v>
      </c>
      <c r="F227" s="35">
        <v>220</v>
      </c>
      <c r="G227" s="35">
        <v>198</v>
      </c>
      <c r="H227" s="37">
        <f t="shared" si="34"/>
        <v>0</v>
      </c>
      <c r="I227" s="37">
        <f t="shared" si="35"/>
        <v>0</v>
      </c>
      <c r="J227" s="35">
        <v>0.08</v>
      </c>
      <c r="K227" s="35">
        <v>2.4499999999999999E-4</v>
      </c>
    </row>
    <row r="228" spans="1:11" x14ac:dyDescent="0.2">
      <c r="A228" s="27"/>
      <c r="B228" s="28"/>
      <c r="C228" s="29"/>
      <c r="D228" s="29"/>
      <c r="E228" s="30"/>
      <c r="F228" s="29"/>
      <c r="G228" s="29"/>
      <c r="H228" s="31"/>
      <c r="I228" s="31"/>
      <c r="J228" s="29"/>
      <c r="K228" s="32"/>
    </row>
    <row r="229" spans="1:11" ht="26" customHeight="1" x14ac:dyDescent="0.2">
      <c r="A229" s="66" t="s">
        <v>311</v>
      </c>
      <c r="B229" s="67"/>
      <c r="C229" s="68"/>
      <c r="D229" s="67"/>
      <c r="E229" s="67"/>
      <c r="F229" s="221"/>
      <c r="G229" s="221"/>
      <c r="H229" s="67"/>
      <c r="I229" s="67"/>
      <c r="J229" s="67"/>
      <c r="K229" s="69"/>
    </row>
    <row r="230" spans="1:11" x14ac:dyDescent="0.2">
      <c r="A230" s="3" t="s">
        <v>51</v>
      </c>
      <c r="B230" s="3">
        <v>1</v>
      </c>
      <c r="C230" s="20" t="s">
        <v>312</v>
      </c>
      <c r="D230" s="64" t="s">
        <v>84</v>
      </c>
      <c r="E230" s="17">
        <v>0</v>
      </c>
      <c r="F230" s="13">
        <v>96</v>
      </c>
      <c r="G230" s="13">
        <v>86</v>
      </c>
      <c r="H230" s="14">
        <f t="shared" ref="H230:H238" si="36">E230*F230</f>
        <v>0</v>
      </c>
      <c r="I230" s="14">
        <f t="shared" ref="I230:I238" si="37">E230*G230</f>
        <v>0</v>
      </c>
      <c r="J230" s="13">
        <v>8.0000000000000002E-3</v>
      </c>
      <c r="K230" s="13">
        <v>6.9999999999999999E-6</v>
      </c>
    </row>
    <row r="231" spans="1:11" x14ac:dyDescent="0.2">
      <c r="A231" s="3"/>
      <c r="B231" s="3">
        <v>2</v>
      </c>
      <c r="C231" s="20" t="s">
        <v>313</v>
      </c>
      <c r="D231" s="64" t="s">
        <v>84</v>
      </c>
      <c r="E231" s="17">
        <v>0</v>
      </c>
      <c r="F231" s="13">
        <v>96</v>
      </c>
      <c r="G231" s="13">
        <v>86</v>
      </c>
      <c r="H231" s="14">
        <f t="shared" si="36"/>
        <v>0</v>
      </c>
      <c r="I231" s="14">
        <f t="shared" si="37"/>
        <v>0</v>
      </c>
      <c r="J231" s="13">
        <v>8.0000000000000002E-3</v>
      </c>
      <c r="K231" s="13">
        <v>6.9999999999999999E-6</v>
      </c>
    </row>
    <row r="232" spans="1:11" x14ac:dyDescent="0.2">
      <c r="A232" s="3" t="s">
        <v>51</v>
      </c>
      <c r="B232" s="3">
        <v>3</v>
      </c>
      <c r="C232" s="20" t="s">
        <v>314</v>
      </c>
      <c r="D232" s="64" t="s">
        <v>84</v>
      </c>
      <c r="E232" s="17">
        <v>0</v>
      </c>
      <c r="F232" s="13">
        <v>96</v>
      </c>
      <c r="G232" s="13">
        <v>86</v>
      </c>
      <c r="H232" s="14">
        <f t="shared" si="36"/>
        <v>0</v>
      </c>
      <c r="I232" s="14">
        <f t="shared" si="37"/>
        <v>0</v>
      </c>
      <c r="J232" s="13">
        <v>8.0000000000000002E-3</v>
      </c>
      <c r="K232" s="13">
        <v>6.9999999999999999E-6</v>
      </c>
    </row>
    <row r="233" spans="1:11" x14ac:dyDescent="0.2">
      <c r="A233" s="3" t="s">
        <v>51</v>
      </c>
      <c r="B233" s="3">
        <v>4</v>
      </c>
      <c r="C233" s="20" t="s">
        <v>315</v>
      </c>
      <c r="D233" s="64" t="s">
        <v>84</v>
      </c>
      <c r="E233" s="17">
        <v>0</v>
      </c>
      <c r="F233" s="13">
        <v>96</v>
      </c>
      <c r="G233" s="13">
        <v>86</v>
      </c>
      <c r="H233" s="14">
        <f t="shared" si="36"/>
        <v>0</v>
      </c>
      <c r="I233" s="14">
        <f t="shared" si="37"/>
        <v>0</v>
      </c>
      <c r="J233" s="13">
        <v>8.0000000000000002E-3</v>
      </c>
      <c r="K233" s="13">
        <v>6.9999999999999999E-6</v>
      </c>
    </row>
    <row r="234" spans="1:11" x14ac:dyDescent="0.2">
      <c r="A234" s="3"/>
      <c r="B234" s="3">
        <v>5</v>
      </c>
      <c r="C234" s="20" t="s">
        <v>316</v>
      </c>
      <c r="D234" s="64" t="s">
        <v>84</v>
      </c>
      <c r="E234" s="17">
        <v>0</v>
      </c>
      <c r="F234" s="13">
        <v>96</v>
      </c>
      <c r="G234" s="13">
        <v>86</v>
      </c>
      <c r="H234" s="14">
        <f t="shared" si="36"/>
        <v>0</v>
      </c>
      <c r="I234" s="14">
        <f t="shared" si="37"/>
        <v>0</v>
      </c>
      <c r="J234" s="13">
        <v>8.0000000000000002E-3</v>
      </c>
      <c r="K234" s="13">
        <v>6.9999999999999999E-6</v>
      </c>
    </row>
    <row r="235" spans="1:11" x14ac:dyDescent="0.2">
      <c r="A235" s="3"/>
      <c r="B235" s="3">
        <v>6</v>
      </c>
      <c r="C235" s="20" t="s">
        <v>317</v>
      </c>
      <c r="D235" s="64" t="s">
        <v>84</v>
      </c>
      <c r="E235" s="17">
        <v>0</v>
      </c>
      <c r="F235" s="13">
        <v>96</v>
      </c>
      <c r="G235" s="13">
        <v>86</v>
      </c>
      <c r="H235" s="14">
        <f t="shared" si="36"/>
        <v>0</v>
      </c>
      <c r="I235" s="14">
        <f t="shared" si="37"/>
        <v>0</v>
      </c>
      <c r="J235" s="13">
        <v>8.0000000000000002E-3</v>
      </c>
      <c r="K235" s="13">
        <v>6.9999999999999999E-6</v>
      </c>
    </row>
    <row r="236" spans="1:11" x14ac:dyDescent="0.2">
      <c r="B236" s="3">
        <v>7</v>
      </c>
      <c r="C236" s="20" t="s">
        <v>318</v>
      </c>
      <c r="D236" s="64" t="s">
        <v>84</v>
      </c>
      <c r="E236" s="17">
        <v>0</v>
      </c>
      <c r="F236" s="13">
        <v>96</v>
      </c>
      <c r="G236" s="13">
        <v>86</v>
      </c>
      <c r="H236" s="14">
        <f t="shared" si="36"/>
        <v>0</v>
      </c>
      <c r="I236" s="14">
        <f t="shared" si="37"/>
        <v>0</v>
      </c>
      <c r="J236" s="13">
        <v>8.0000000000000002E-3</v>
      </c>
      <c r="K236" s="13">
        <v>6.9999999999999999E-6</v>
      </c>
    </row>
    <row r="237" spans="1:11" x14ac:dyDescent="0.2">
      <c r="A237" s="3" t="s">
        <v>51</v>
      </c>
      <c r="B237" s="3">
        <v>8</v>
      </c>
      <c r="C237" s="20" t="s">
        <v>319</v>
      </c>
      <c r="D237" s="64" t="s">
        <v>84</v>
      </c>
      <c r="E237" s="17">
        <v>0</v>
      </c>
      <c r="F237" s="13">
        <v>96</v>
      </c>
      <c r="G237" s="13">
        <v>86</v>
      </c>
      <c r="H237" s="14">
        <f t="shared" si="36"/>
        <v>0</v>
      </c>
      <c r="I237" s="14">
        <f t="shared" si="37"/>
        <v>0</v>
      </c>
      <c r="J237" s="13">
        <v>8.0000000000000002E-3</v>
      </c>
      <c r="K237" s="13">
        <v>6.9999999999999999E-6</v>
      </c>
    </row>
    <row r="238" spans="1:11" ht="17" thickBot="1" x14ac:dyDescent="0.25">
      <c r="A238" s="33"/>
      <c r="B238" s="33">
        <v>9</v>
      </c>
      <c r="C238" s="34" t="s">
        <v>320</v>
      </c>
      <c r="D238" s="65" t="s">
        <v>84</v>
      </c>
      <c r="E238" s="36">
        <v>0</v>
      </c>
      <c r="F238" s="35">
        <v>96</v>
      </c>
      <c r="G238" s="35">
        <v>86</v>
      </c>
      <c r="H238" s="37">
        <f t="shared" si="36"/>
        <v>0</v>
      </c>
      <c r="I238" s="37">
        <f t="shared" si="37"/>
        <v>0</v>
      </c>
      <c r="J238" s="35">
        <v>8.0000000000000002E-3</v>
      </c>
      <c r="K238" s="35">
        <v>6.9999999999999999E-6</v>
      </c>
    </row>
    <row r="239" spans="1:11" x14ac:dyDescent="0.2">
      <c r="A239" s="27"/>
      <c r="B239" s="28"/>
      <c r="C239" s="29"/>
      <c r="D239" s="29"/>
      <c r="E239" s="30"/>
      <c r="F239" s="29"/>
      <c r="G239" s="29"/>
      <c r="H239" s="31"/>
      <c r="I239" s="31"/>
      <c r="J239" s="29"/>
      <c r="K239" s="32"/>
    </row>
    <row r="240" spans="1:11" ht="26" customHeight="1" x14ac:dyDescent="0.2">
      <c r="A240" s="66" t="s">
        <v>321</v>
      </c>
      <c r="B240" s="67"/>
      <c r="C240" s="68"/>
      <c r="D240" s="67"/>
      <c r="E240" s="67"/>
      <c r="F240" s="221"/>
      <c r="G240" s="221"/>
      <c r="H240" s="67"/>
      <c r="I240" s="67"/>
      <c r="J240" s="67"/>
      <c r="K240" s="69"/>
    </row>
    <row r="241" spans="1:11" x14ac:dyDescent="0.2">
      <c r="A241" s="3" t="s">
        <v>51</v>
      </c>
      <c r="B241" s="3">
        <v>1</v>
      </c>
      <c r="C241" s="20" t="s">
        <v>441</v>
      </c>
      <c r="D241" s="13">
        <v>220</v>
      </c>
      <c r="E241" s="17">
        <v>0</v>
      </c>
      <c r="F241" s="13">
        <v>134</v>
      </c>
      <c r="G241" s="13">
        <v>121</v>
      </c>
      <c r="H241" s="14">
        <f t="shared" ref="H241:H249" si="38">E241*F241</f>
        <v>0</v>
      </c>
      <c r="I241" s="14">
        <f t="shared" ref="I241:I249" si="39">E241*G241</f>
        <v>0</v>
      </c>
      <c r="J241" s="13">
        <v>0.02</v>
      </c>
      <c r="K241" s="13">
        <v>3.7499999999999997E-5</v>
      </c>
    </row>
    <row r="242" spans="1:11" x14ac:dyDescent="0.2">
      <c r="A242" s="3"/>
      <c r="B242" s="3">
        <v>2</v>
      </c>
      <c r="C242" s="20" t="s">
        <v>268</v>
      </c>
      <c r="D242" s="13">
        <v>220</v>
      </c>
      <c r="E242" s="17">
        <v>0</v>
      </c>
      <c r="F242" s="13">
        <v>134</v>
      </c>
      <c r="G242" s="13">
        <v>121</v>
      </c>
      <c r="H242" s="14">
        <f t="shared" si="38"/>
        <v>0</v>
      </c>
      <c r="I242" s="14">
        <f t="shared" si="39"/>
        <v>0</v>
      </c>
      <c r="J242" s="13">
        <v>0.02</v>
      </c>
      <c r="K242" s="13">
        <v>3.7499999999999997E-5</v>
      </c>
    </row>
    <row r="243" spans="1:11" x14ac:dyDescent="0.2">
      <c r="A243" s="3"/>
      <c r="B243" s="3">
        <v>3</v>
      </c>
      <c r="C243" s="20" t="s">
        <v>442</v>
      </c>
      <c r="D243" s="13">
        <v>220</v>
      </c>
      <c r="E243" s="17">
        <v>0</v>
      </c>
      <c r="F243" s="13">
        <v>134</v>
      </c>
      <c r="G243" s="13">
        <v>121</v>
      </c>
      <c r="H243" s="14">
        <f t="shared" si="38"/>
        <v>0</v>
      </c>
      <c r="I243" s="14">
        <f t="shared" si="39"/>
        <v>0</v>
      </c>
      <c r="J243" s="13">
        <v>0.02</v>
      </c>
      <c r="K243" s="13">
        <v>3.7499999999999997E-5</v>
      </c>
    </row>
    <row r="244" spans="1:11" x14ac:dyDescent="0.2">
      <c r="A244" s="3"/>
      <c r="B244" s="3">
        <v>4</v>
      </c>
      <c r="C244" s="20" t="s">
        <v>443</v>
      </c>
      <c r="D244" s="13">
        <v>220</v>
      </c>
      <c r="E244" s="17">
        <v>0</v>
      </c>
      <c r="F244" s="13">
        <v>134</v>
      </c>
      <c r="G244" s="13">
        <v>121</v>
      </c>
      <c r="H244" s="14">
        <f t="shared" si="38"/>
        <v>0</v>
      </c>
      <c r="I244" s="14">
        <f t="shared" si="39"/>
        <v>0</v>
      </c>
      <c r="J244" s="13">
        <v>0.02</v>
      </c>
      <c r="K244" s="13">
        <v>3.7499999999999997E-5</v>
      </c>
    </row>
    <row r="245" spans="1:11" x14ac:dyDescent="0.2">
      <c r="A245" s="3" t="s">
        <v>51</v>
      </c>
      <c r="B245" s="3">
        <v>5</v>
      </c>
      <c r="C245" s="20" t="s">
        <v>11</v>
      </c>
      <c r="D245" s="13">
        <v>220</v>
      </c>
      <c r="E245" s="17">
        <v>0</v>
      </c>
      <c r="F245" s="13">
        <v>134</v>
      </c>
      <c r="G245" s="13">
        <v>121</v>
      </c>
      <c r="H245" s="14">
        <f t="shared" si="38"/>
        <v>0</v>
      </c>
      <c r="I245" s="14">
        <f t="shared" si="39"/>
        <v>0</v>
      </c>
      <c r="J245" s="13">
        <v>0.02</v>
      </c>
      <c r="K245" s="13">
        <v>3.7499999999999997E-5</v>
      </c>
    </row>
    <row r="246" spans="1:11" x14ac:dyDescent="0.2">
      <c r="A246" s="3" t="s">
        <v>51</v>
      </c>
      <c r="B246" s="3">
        <v>6</v>
      </c>
      <c r="C246" s="20" t="s">
        <v>18</v>
      </c>
      <c r="D246" s="13">
        <v>220</v>
      </c>
      <c r="E246" s="17">
        <v>0</v>
      </c>
      <c r="F246" s="13">
        <v>134</v>
      </c>
      <c r="G246" s="13">
        <v>121</v>
      </c>
      <c r="H246" s="14">
        <f t="shared" si="38"/>
        <v>0</v>
      </c>
      <c r="I246" s="14">
        <f t="shared" si="39"/>
        <v>0</v>
      </c>
      <c r="J246" s="13">
        <v>0.02</v>
      </c>
      <c r="K246" s="13">
        <v>3.7499999999999997E-5</v>
      </c>
    </row>
    <row r="247" spans="1:11" x14ac:dyDescent="0.2">
      <c r="A247" s="3"/>
      <c r="B247" s="3">
        <v>7</v>
      </c>
      <c r="C247" s="20" t="s">
        <v>444</v>
      </c>
      <c r="D247" s="13">
        <v>220</v>
      </c>
      <c r="E247" s="17">
        <v>0</v>
      </c>
      <c r="F247" s="13">
        <v>134</v>
      </c>
      <c r="G247" s="13">
        <v>121</v>
      </c>
      <c r="H247" s="14">
        <f t="shared" si="38"/>
        <v>0</v>
      </c>
      <c r="I247" s="14">
        <f t="shared" si="39"/>
        <v>0</v>
      </c>
      <c r="J247" s="13">
        <v>0.02</v>
      </c>
      <c r="K247" s="13">
        <v>3.7499999999999997E-5</v>
      </c>
    </row>
    <row r="248" spans="1:11" x14ac:dyDescent="0.2">
      <c r="A248" s="3"/>
      <c r="B248" s="3">
        <v>8</v>
      </c>
      <c r="C248" s="20" t="s">
        <v>445</v>
      </c>
      <c r="D248" s="13">
        <v>220</v>
      </c>
      <c r="E248" s="17">
        <v>0</v>
      </c>
      <c r="F248" s="13">
        <v>134</v>
      </c>
      <c r="G248" s="13">
        <v>121</v>
      </c>
      <c r="H248" s="14">
        <f t="shared" si="38"/>
        <v>0</v>
      </c>
      <c r="I248" s="14">
        <f t="shared" si="39"/>
        <v>0</v>
      </c>
      <c r="J248" s="13">
        <v>0.02</v>
      </c>
      <c r="K248" s="13">
        <v>3.7499999999999997E-5</v>
      </c>
    </row>
    <row r="249" spans="1:11" ht="17" thickBot="1" x14ac:dyDescent="0.25">
      <c r="A249" s="33" t="s">
        <v>51</v>
      </c>
      <c r="B249" s="33">
        <v>9</v>
      </c>
      <c r="C249" s="34" t="s">
        <v>446</v>
      </c>
      <c r="D249" s="35">
        <v>220</v>
      </c>
      <c r="E249" s="36">
        <v>0</v>
      </c>
      <c r="F249" s="35">
        <v>134</v>
      </c>
      <c r="G249" s="35">
        <v>121</v>
      </c>
      <c r="H249" s="37">
        <f t="shared" si="38"/>
        <v>0</v>
      </c>
      <c r="I249" s="37">
        <f t="shared" si="39"/>
        <v>0</v>
      </c>
      <c r="J249" s="35">
        <v>0.02</v>
      </c>
      <c r="K249" s="35">
        <v>3.7499999999999997E-5</v>
      </c>
    </row>
    <row r="250" spans="1:11" ht="17" thickBot="1" x14ac:dyDescent="0.25">
      <c r="A250" s="27"/>
      <c r="B250" s="28"/>
      <c r="C250" s="29"/>
      <c r="D250" s="29"/>
      <c r="E250" s="30"/>
      <c r="F250" s="29"/>
      <c r="G250" s="29"/>
      <c r="H250" s="31"/>
      <c r="I250" s="31"/>
      <c r="J250" s="29"/>
      <c r="K250" s="32"/>
    </row>
    <row r="251" spans="1:11" ht="31" customHeight="1" thickBot="1" x14ac:dyDescent="0.25">
      <c r="A251" s="223" t="s">
        <v>322</v>
      </c>
      <c r="B251" s="224"/>
      <c r="C251" s="225"/>
      <c r="D251" s="226"/>
      <c r="E251" s="226"/>
      <c r="F251" s="227"/>
      <c r="G251" s="227"/>
      <c r="H251" s="226"/>
      <c r="I251" s="226"/>
      <c r="J251" s="226"/>
      <c r="K251" s="228"/>
    </row>
    <row r="252" spans="1:11" ht="26" customHeight="1" x14ac:dyDescent="0.2">
      <c r="A252" s="229" t="s">
        <v>403</v>
      </c>
      <c r="B252" s="230"/>
      <c r="C252" s="231"/>
      <c r="D252" s="230"/>
      <c r="E252" s="230"/>
      <c r="F252" s="232"/>
      <c r="G252" s="232"/>
      <c r="H252" s="230"/>
      <c r="I252" s="230"/>
      <c r="J252" s="230"/>
      <c r="K252" s="233"/>
    </row>
    <row r="253" spans="1:11" x14ac:dyDescent="0.2">
      <c r="A253" s="3"/>
      <c r="B253" s="3">
        <v>1</v>
      </c>
      <c r="C253" s="20" t="s">
        <v>385</v>
      </c>
      <c r="D253" s="64">
        <v>100</v>
      </c>
      <c r="E253" s="17">
        <v>0</v>
      </c>
      <c r="F253" s="13">
        <v>66</v>
      </c>
      <c r="G253" s="13">
        <v>59</v>
      </c>
      <c r="H253" s="14">
        <f t="shared" ref="H253:H268" si="40">E253*F253</f>
        <v>0</v>
      </c>
      <c r="I253" s="14">
        <f t="shared" ref="I253:I268" si="41">E253*G253</f>
        <v>0</v>
      </c>
      <c r="J253" s="13">
        <v>1E-3</v>
      </c>
      <c r="K253" s="13">
        <v>2.0000000000000001E-4</v>
      </c>
    </row>
    <row r="254" spans="1:11" x14ac:dyDescent="0.2">
      <c r="A254" s="3"/>
      <c r="B254" s="3">
        <v>2</v>
      </c>
      <c r="C254" s="20" t="s">
        <v>11</v>
      </c>
      <c r="D254" s="64">
        <v>135</v>
      </c>
      <c r="E254" s="17">
        <v>0</v>
      </c>
      <c r="F254" s="13">
        <v>89</v>
      </c>
      <c r="G254" s="13">
        <v>80</v>
      </c>
      <c r="H254" s="14">
        <f t="shared" si="40"/>
        <v>0</v>
      </c>
      <c r="I254" s="14">
        <f t="shared" si="41"/>
        <v>0</v>
      </c>
      <c r="J254" s="13">
        <v>1E-3</v>
      </c>
      <c r="K254" s="13">
        <v>2.0000000000000001E-4</v>
      </c>
    </row>
    <row r="255" spans="1:11" x14ac:dyDescent="0.2">
      <c r="A255" s="3"/>
      <c r="B255" s="3">
        <v>3</v>
      </c>
      <c r="C255" s="20" t="s">
        <v>386</v>
      </c>
      <c r="D255" s="64">
        <v>130</v>
      </c>
      <c r="E255" s="17">
        <v>0</v>
      </c>
      <c r="F255" s="13">
        <v>83</v>
      </c>
      <c r="G255" s="13">
        <v>75</v>
      </c>
      <c r="H255" s="14">
        <f t="shared" si="40"/>
        <v>0</v>
      </c>
      <c r="I255" s="14">
        <f t="shared" si="41"/>
        <v>0</v>
      </c>
      <c r="J255" s="13">
        <v>1E-3</v>
      </c>
      <c r="K255" s="13">
        <v>2.0000000000000001E-4</v>
      </c>
    </row>
    <row r="256" spans="1:11" x14ac:dyDescent="0.2">
      <c r="A256" s="3"/>
      <c r="B256" s="3">
        <v>4</v>
      </c>
      <c r="C256" s="20" t="s">
        <v>387</v>
      </c>
      <c r="D256" s="64">
        <v>90</v>
      </c>
      <c r="E256" s="17">
        <v>0</v>
      </c>
      <c r="F256" s="13">
        <v>59</v>
      </c>
      <c r="G256" s="13">
        <v>53</v>
      </c>
      <c r="H256" s="14">
        <f t="shared" si="40"/>
        <v>0</v>
      </c>
      <c r="I256" s="14">
        <f t="shared" si="41"/>
        <v>0</v>
      </c>
      <c r="J256" s="13">
        <v>1E-3</v>
      </c>
      <c r="K256" s="13">
        <v>2.0000000000000001E-4</v>
      </c>
    </row>
    <row r="257" spans="1:11" x14ac:dyDescent="0.2">
      <c r="A257" s="3"/>
      <c r="B257" s="3">
        <v>5</v>
      </c>
      <c r="C257" s="20" t="s">
        <v>388</v>
      </c>
      <c r="D257" s="64">
        <v>135</v>
      </c>
      <c r="E257" s="17">
        <v>0</v>
      </c>
      <c r="F257" s="13">
        <v>89</v>
      </c>
      <c r="G257" s="13">
        <v>80</v>
      </c>
      <c r="H257" s="14">
        <f t="shared" ref="H257:H259" si="42">E257*F257</f>
        <v>0</v>
      </c>
      <c r="I257" s="14">
        <f t="shared" ref="I257:I259" si="43">E257*G257</f>
        <v>0</v>
      </c>
      <c r="J257" s="13">
        <v>1E-3</v>
      </c>
      <c r="K257" s="13">
        <v>2.0000000000000001E-4</v>
      </c>
    </row>
    <row r="258" spans="1:11" x14ac:dyDescent="0.2">
      <c r="A258" s="3"/>
      <c r="B258" s="3">
        <v>6</v>
      </c>
      <c r="C258" s="20" t="s">
        <v>14</v>
      </c>
      <c r="D258" s="64">
        <v>110</v>
      </c>
      <c r="E258" s="17">
        <v>0</v>
      </c>
      <c r="F258" s="13">
        <v>72</v>
      </c>
      <c r="G258" s="13">
        <v>65</v>
      </c>
      <c r="H258" s="14">
        <f t="shared" si="42"/>
        <v>0</v>
      </c>
      <c r="I258" s="14">
        <f t="shared" si="43"/>
        <v>0</v>
      </c>
      <c r="J258" s="13">
        <v>1E-3</v>
      </c>
      <c r="K258" s="13">
        <v>2.0000000000000001E-4</v>
      </c>
    </row>
    <row r="259" spans="1:11" x14ac:dyDescent="0.2">
      <c r="A259" s="3"/>
      <c r="B259" s="3">
        <v>7</v>
      </c>
      <c r="C259" s="20" t="s">
        <v>389</v>
      </c>
      <c r="D259" s="64">
        <v>130</v>
      </c>
      <c r="E259" s="17">
        <v>0</v>
      </c>
      <c r="F259" s="13">
        <v>84</v>
      </c>
      <c r="G259" s="13">
        <v>76</v>
      </c>
      <c r="H259" s="14">
        <f t="shared" si="42"/>
        <v>0</v>
      </c>
      <c r="I259" s="14">
        <f t="shared" si="43"/>
        <v>0</v>
      </c>
      <c r="J259" s="13">
        <v>1E-3</v>
      </c>
      <c r="K259" s="13">
        <v>2.0000000000000001E-4</v>
      </c>
    </row>
    <row r="260" spans="1:11" x14ac:dyDescent="0.2">
      <c r="A260" s="3"/>
      <c r="B260" s="3">
        <v>8</v>
      </c>
      <c r="C260" s="20" t="s">
        <v>25</v>
      </c>
      <c r="D260" s="64">
        <v>115</v>
      </c>
      <c r="E260" s="17">
        <v>0</v>
      </c>
      <c r="F260" s="13">
        <v>73</v>
      </c>
      <c r="G260" s="13">
        <v>66</v>
      </c>
      <c r="H260" s="14">
        <f t="shared" ref="H260:H267" si="44">E260*F260</f>
        <v>0</v>
      </c>
      <c r="I260" s="14">
        <f t="shared" ref="I260:I267" si="45">E260*G260</f>
        <v>0</v>
      </c>
      <c r="J260" s="13">
        <v>1E-3</v>
      </c>
      <c r="K260" s="13">
        <v>2.0000000000000001E-4</v>
      </c>
    </row>
    <row r="261" spans="1:11" x14ac:dyDescent="0.2">
      <c r="A261" s="3"/>
      <c r="B261" s="3">
        <v>9</v>
      </c>
      <c r="C261" s="20" t="s">
        <v>390</v>
      </c>
      <c r="D261" s="64">
        <v>110</v>
      </c>
      <c r="E261" s="17">
        <v>0</v>
      </c>
      <c r="F261" s="13">
        <v>72</v>
      </c>
      <c r="G261" s="13">
        <v>65</v>
      </c>
      <c r="H261" s="14">
        <f t="shared" si="44"/>
        <v>0</v>
      </c>
      <c r="I261" s="14">
        <f t="shared" si="45"/>
        <v>0</v>
      </c>
      <c r="J261" s="13">
        <v>1E-3</v>
      </c>
      <c r="K261" s="13">
        <v>2.0000000000000001E-4</v>
      </c>
    </row>
    <row r="262" spans="1:11" x14ac:dyDescent="0.2">
      <c r="A262" s="3"/>
      <c r="B262" s="3">
        <v>10</v>
      </c>
      <c r="C262" s="20" t="s">
        <v>391</v>
      </c>
      <c r="D262" s="64">
        <v>115</v>
      </c>
      <c r="E262" s="17">
        <v>0</v>
      </c>
      <c r="F262" s="13">
        <v>74</v>
      </c>
      <c r="G262" s="13">
        <v>67</v>
      </c>
      <c r="H262" s="14">
        <f t="shared" si="44"/>
        <v>0</v>
      </c>
      <c r="I262" s="14">
        <f t="shared" si="45"/>
        <v>0</v>
      </c>
      <c r="J262" s="13">
        <v>1E-3</v>
      </c>
      <c r="K262" s="13">
        <v>2.0000000000000001E-4</v>
      </c>
    </row>
    <row r="263" spans="1:11" x14ac:dyDescent="0.2">
      <c r="A263" s="3"/>
      <c r="B263" s="3">
        <v>11</v>
      </c>
      <c r="C263" s="20" t="s">
        <v>392</v>
      </c>
      <c r="D263" s="64">
        <v>170</v>
      </c>
      <c r="E263" s="17">
        <v>0</v>
      </c>
      <c r="F263" s="13">
        <v>108</v>
      </c>
      <c r="G263" s="13">
        <v>97</v>
      </c>
      <c r="H263" s="14">
        <f t="shared" si="44"/>
        <v>0</v>
      </c>
      <c r="I263" s="14">
        <f t="shared" si="45"/>
        <v>0</v>
      </c>
      <c r="J263" s="13">
        <v>1E-3</v>
      </c>
      <c r="K263" s="13">
        <v>2.0000000000000001E-4</v>
      </c>
    </row>
    <row r="264" spans="1:11" x14ac:dyDescent="0.2">
      <c r="A264" s="3"/>
      <c r="B264" s="3">
        <v>12</v>
      </c>
      <c r="C264" s="20" t="s">
        <v>393</v>
      </c>
      <c r="D264" s="64">
        <v>110</v>
      </c>
      <c r="E264" s="17">
        <v>0</v>
      </c>
      <c r="F264" s="13">
        <v>71</v>
      </c>
      <c r="G264" s="13">
        <v>64</v>
      </c>
      <c r="H264" s="14">
        <f t="shared" si="44"/>
        <v>0</v>
      </c>
      <c r="I264" s="14">
        <f t="shared" si="45"/>
        <v>0</v>
      </c>
      <c r="J264" s="13">
        <v>1E-3</v>
      </c>
      <c r="K264" s="13">
        <v>2.0000000000000001E-4</v>
      </c>
    </row>
    <row r="265" spans="1:11" x14ac:dyDescent="0.2">
      <c r="A265" s="3"/>
      <c r="B265" s="3">
        <v>13</v>
      </c>
      <c r="C265" s="20" t="s">
        <v>394</v>
      </c>
      <c r="D265" s="64">
        <v>220</v>
      </c>
      <c r="E265" s="17">
        <v>0</v>
      </c>
      <c r="F265" s="13">
        <v>140</v>
      </c>
      <c r="G265" s="13">
        <v>126</v>
      </c>
      <c r="H265" s="14">
        <f t="shared" si="44"/>
        <v>0</v>
      </c>
      <c r="I265" s="14">
        <f t="shared" si="45"/>
        <v>0</v>
      </c>
      <c r="J265" s="13">
        <v>1E-3</v>
      </c>
      <c r="K265" s="13">
        <v>2.0000000000000001E-4</v>
      </c>
    </row>
    <row r="266" spans="1:11" x14ac:dyDescent="0.2">
      <c r="A266" s="3"/>
      <c r="B266" s="3">
        <v>14</v>
      </c>
      <c r="C266" s="20" t="s">
        <v>395</v>
      </c>
      <c r="D266" s="64">
        <v>110</v>
      </c>
      <c r="E266" s="17">
        <v>0</v>
      </c>
      <c r="F266" s="13">
        <v>71</v>
      </c>
      <c r="G266" s="13">
        <v>64</v>
      </c>
      <c r="H266" s="14">
        <f t="shared" ref="H266" si="46">E266*F266</f>
        <v>0</v>
      </c>
      <c r="I266" s="14">
        <f t="shared" ref="I266" si="47">E266*G266</f>
        <v>0</v>
      </c>
      <c r="J266" s="13">
        <v>1E-3</v>
      </c>
      <c r="K266" s="13">
        <v>2.0000000000000001E-4</v>
      </c>
    </row>
    <row r="267" spans="1:11" x14ac:dyDescent="0.2">
      <c r="A267" s="3"/>
      <c r="B267" s="3">
        <v>15</v>
      </c>
      <c r="C267" s="20" t="s">
        <v>396</v>
      </c>
      <c r="D267" s="64">
        <v>110</v>
      </c>
      <c r="E267" s="17">
        <v>0</v>
      </c>
      <c r="F267" s="13">
        <v>72</v>
      </c>
      <c r="G267" s="13">
        <v>65</v>
      </c>
      <c r="H267" s="14">
        <f t="shared" si="44"/>
        <v>0</v>
      </c>
      <c r="I267" s="14">
        <f t="shared" si="45"/>
        <v>0</v>
      </c>
      <c r="J267" s="13">
        <v>1E-3</v>
      </c>
      <c r="K267" s="13">
        <v>2.0000000000000001E-4</v>
      </c>
    </row>
    <row r="268" spans="1:11" ht="17" thickBot="1" x14ac:dyDescent="0.25">
      <c r="A268" s="33"/>
      <c r="B268" s="33">
        <v>16</v>
      </c>
      <c r="C268" s="34" t="s">
        <v>397</v>
      </c>
      <c r="D268" s="65">
        <v>115</v>
      </c>
      <c r="E268" s="36">
        <v>0</v>
      </c>
      <c r="F268" s="35">
        <v>73</v>
      </c>
      <c r="G268" s="35">
        <v>66</v>
      </c>
      <c r="H268" s="37">
        <f t="shared" si="40"/>
        <v>0</v>
      </c>
      <c r="I268" s="37">
        <f t="shared" si="41"/>
        <v>0</v>
      </c>
      <c r="J268" s="35">
        <v>1E-3</v>
      </c>
      <c r="K268" s="35">
        <v>2.0000000000000001E-4</v>
      </c>
    </row>
    <row r="269" spans="1:11" x14ac:dyDescent="0.2">
      <c r="A269" s="45"/>
      <c r="B269" s="23"/>
      <c r="C269" s="24"/>
      <c r="D269" s="24"/>
      <c r="E269" s="25"/>
      <c r="F269" s="24"/>
      <c r="G269" s="24"/>
      <c r="H269" s="26"/>
      <c r="I269" s="26"/>
      <c r="J269" s="24"/>
      <c r="K269" s="46"/>
    </row>
    <row r="270" spans="1:11" ht="26" customHeight="1" x14ac:dyDescent="0.2">
      <c r="A270" s="318" t="s">
        <v>404</v>
      </c>
      <c r="B270" s="235"/>
      <c r="C270" s="236"/>
      <c r="D270" s="235"/>
      <c r="E270" s="235"/>
      <c r="F270" s="237"/>
      <c r="G270" s="237"/>
      <c r="H270" s="235"/>
      <c r="I270" s="235"/>
      <c r="J270" s="235"/>
      <c r="K270" s="238"/>
    </row>
    <row r="271" spans="1:11" x14ac:dyDescent="0.2">
      <c r="A271" s="3"/>
      <c r="B271" s="3">
        <v>1</v>
      </c>
      <c r="C271" s="20" t="s">
        <v>405</v>
      </c>
      <c r="D271" s="64">
        <v>190</v>
      </c>
      <c r="E271" s="17">
        <v>0</v>
      </c>
      <c r="F271" s="13">
        <v>118</v>
      </c>
      <c r="G271" s="13">
        <v>106</v>
      </c>
      <c r="H271" s="14">
        <f t="shared" ref="H271:H278" si="48">E271*F271</f>
        <v>0</v>
      </c>
      <c r="I271" s="14">
        <f t="shared" ref="I271:I278" si="49">E271*G271</f>
        <v>0</v>
      </c>
      <c r="J271" s="13">
        <v>2E-3</v>
      </c>
      <c r="K271" s="13">
        <v>2.0000000000000001E-4</v>
      </c>
    </row>
    <row r="272" spans="1:11" x14ac:dyDescent="0.2">
      <c r="A272" s="3"/>
      <c r="B272" s="3">
        <v>2</v>
      </c>
      <c r="C272" s="20" t="s">
        <v>406</v>
      </c>
      <c r="D272" s="64">
        <v>190</v>
      </c>
      <c r="E272" s="17">
        <v>0</v>
      </c>
      <c r="F272" s="13">
        <v>118</v>
      </c>
      <c r="G272" s="13">
        <v>106</v>
      </c>
      <c r="H272" s="14">
        <f t="shared" si="48"/>
        <v>0</v>
      </c>
      <c r="I272" s="14">
        <f t="shared" si="49"/>
        <v>0</v>
      </c>
      <c r="J272" s="13">
        <v>2E-3</v>
      </c>
      <c r="K272" s="13">
        <v>2.0000000000000001E-4</v>
      </c>
    </row>
    <row r="273" spans="1:11" x14ac:dyDescent="0.2">
      <c r="A273" s="3"/>
      <c r="B273" s="3">
        <v>3</v>
      </c>
      <c r="C273" s="20" t="s">
        <v>407</v>
      </c>
      <c r="D273" s="64">
        <v>190</v>
      </c>
      <c r="E273" s="17">
        <v>0</v>
      </c>
      <c r="F273" s="13">
        <v>118</v>
      </c>
      <c r="G273" s="13">
        <v>106</v>
      </c>
      <c r="H273" s="14">
        <f t="shared" si="48"/>
        <v>0</v>
      </c>
      <c r="I273" s="14">
        <f t="shared" si="49"/>
        <v>0</v>
      </c>
      <c r="J273" s="13">
        <v>2E-3</v>
      </c>
      <c r="K273" s="13">
        <v>2.0000000000000001E-4</v>
      </c>
    </row>
    <row r="274" spans="1:11" x14ac:dyDescent="0.2">
      <c r="A274" s="3"/>
      <c r="B274" s="3">
        <v>4</v>
      </c>
      <c r="C274" s="20" t="s">
        <v>408</v>
      </c>
      <c r="D274" s="64">
        <v>190</v>
      </c>
      <c r="E274" s="17">
        <v>0</v>
      </c>
      <c r="F274" s="13">
        <v>118</v>
      </c>
      <c r="G274" s="13">
        <v>106</v>
      </c>
      <c r="H274" s="14">
        <f t="shared" si="48"/>
        <v>0</v>
      </c>
      <c r="I274" s="14">
        <f t="shared" si="49"/>
        <v>0</v>
      </c>
      <c r="J274" s="13">
        <v>2E-3</v>
      </c>
      <c r="K274" s="13">
        <v>2.0000000000000001E-4</v>
      </c>
    </row>
    <row r="275" spans="1:11" x14ac:dyDescent="0.2">
      <c r="A275" s="3"/>
      <c r="B275" s="3">
        <v>5</v>
      </c>
      <c r="C275" s="20" t="s">
        <v>409</v>
      </c>
      <c r="D275" s="64">
        <v>190</v>
      </c>
      <c r="E275" s="17">
        <v>0</v>
      </c>
      <c r="F275" s="13">
        <v>118</v>
      </c>
      <c r="G275" s="13">
        <v>106</v>
      </c>
      <c r="H275" s="14">
        <f t="shared" si="48"/>
        <v>0</v>
      </c>
      <c r="I275" s="14">
        <f t="shared" si="49"/>
        <v>0</v>
      </c>
      <c r="J275" s="13">
        <v>2E-3</v>
      </c>
      <c r="K275" s="13">
        <v>2.0000000000000001E-4</v>
      </c>
    </row>
    <row r="276" spans="1:11" x14ac:dyDescent="0.2">
      <c r="A276" s="3"/>
      <c r="B276" s="3">
        <v>6</v>
      </c>
      <c r="C276" s="20" t="s">
        <v>410</v>
      </c>
      <c r="D276" s="64">
        <v>190</v>
      </c>
      <c r="E276" s="17">
        <v>0</v>
      </c>
      <c r="F276" s="13">
        <v>118</v>
      </c>
      <c r="G276" s="13">
        <v>106</v>
      </c>
      <c r="H276" s="14">
        <f t="shared" si="48"/>
        <v>0</v>
      </c>
      <c r="I276" s="14">
        <f t="shared" si="49"/>
        <v>0</v>
      </c>
      <c r="J276" s="13">
        <v>2E-3</v>
      </c>
      <c r="K276" s="13">
        <v>2.0000000000000001E-4</v>
      </c>
    </row>
    <row r="277" spans="1:11" x14ac:dyDescent="0.2">
      <c r="A277" s="3"/>
      <c r="B277" s="3">
        <v>7</v>
      </c>
      <c r="C277" s="20" t="s">
        <v>411</v>
      </c>
      <c r="D277" s="64">
        <v>190</v>
      </c>
      <c r="E277" s="17">
        <v>0</v>
      </c>
      <c r="F277" s="13">
        <v>118</v>
      </c>
      <c r="G277" s="13">
        <v>106</v>
      </c>
      <c r="H277" s="14">
        <f t="shared" si="48"/>
        <v>0</v>
      </c>
      <c r="I277" s="14">
        <f t="shared" si="49"/>
        <v>0</v>
      </c>
      <c r="J277" s="13">
        <v>2E-3</v>
      </c>
      <c r="K277" s="13">
        <v>2.0000000000000001E-4</v>
      </c>
    </row>
    <row r="278" spans="1:11" ht="17" thickBot="1" x14ac:dyDescent="0.25">
      <c r="A278" s="33"/>
      <c r="B278" s="33">
        <v>8</v>
      </c>
      <c r="C278" s="34" t="s">
        <v>412</v>
      </c>
      <c r="D278" s="65">
        <v>190</v>
      </c>
      <c r="E278" s="36">
        <v>0</v>
      </c>
      <c r="F278" s="35">
        <v>118</v>
      </c>
      <c r="G278" s="35">
        <v>106</v>
      </c>
      <c r="H278" s="37">
        <f t="shared" si="48"/>
        <v>0</v>
      </c>
      <c r="I278" s="37">
        <f t="shared" si="49"/>
        <v>0</v>
      </c>
      <c r="J278" s="35">
        <v>2E-3</v>
      </c>
      <c r="K278" s="35">
        <v>2.0000000000000001E-4</v>
      </c>
    </row>
    <row r="279" spans="1:11" x14ac:dyDescent="0.2">
      <c r="A279" s="45"/>
      <c r="B279" s="23"/>
      <c r="C279" s="24"/>
      <c r="D279" s="24"/>
      <c r="E279" s="25"/>
      <c r="F279" s="24"/>
      <c r="G279" s="24"/>
      <c r="H279" s="26"/>
      <c r="I279" s="26"/>
      <c r="J279" s="24"/>
      <c r="K279" s="46"/>
    </row>
    <row r="280" spans="1:11" ht="26" customHeight="1" x14ac:dyDescent="0.2">
      <c r="A280" s="234" t="s">
        <v>398</v>
      </c>
      <c r="B280" s="235"/>
      <c r="C280" s="236"/>
      <c r="D280" s="235"/>
      <c r="E280" s="235"/>
      <c r="F280" s="237"/>
      <c r="G280" s="237"/>
      <c r="H280" s="235"/>
      <c r="I280" s="235"/>
      <c r="J280" s="235"/>
      <c r="K280" s="238"/>
    </row>
    <row r="281" spans="1:11" x14ac:dyDescent="0.2">
      <c r="A281" s="3"/>
      <c r="B281" s="3">
        <v>1</v>
      </c>
      <c r="C281" s="13" t="s">
        <v>399</v>
      </c>
      <c r="D281" s="64">
        <v>270</v>
      </c>
      <c r="E281" s="17">
        <v>0</v>
      </c>
      <c r="F281" s="13">
        <v>150</v>
      </c>
      <c r="G281" s="13">
        <v>135</v>
      </c>
      <c r="H281" s="14">
        <f t="shared" ref="H281:H285" si="50">E281*F281</f>
        <v>0</v>
      </c>
      <c r="I281" s="14">
        <f t="shared" ref="I281:I285" si="51">E281*G281</f>
        <v>0</v>
      </c>
      <c r="J281" s="13">
        <v>2.5000000000000001E-2</v>
      </c>
      <c r="K281" s="13">
        <v>1.25E-4</v>
      </c>
    </row>
    <row r="282" spans="1:11" x14ac:dyDescent="0.2">
      <c r="A282" s="3"/>
      <c r="B282" s="3">
        <v>2</v>
      </c>
      <c r="C282" s="13" t="s">
        <v>323</v>
      </c>
      <c r="D282" s="64">
        <v>270</v>
      </c>
      <c r="E282" s="17">
        <v>0</v>
      </c>
      <c r="F282" s="13">
        <v>150</v>
      </c>
      <c r="G282" s="13">
        <v>135</v>
      </c>
      <c r="H282" s="14">
        <f t="shared" si="50"/>
        <v>0</v>
      </c>
      <c r="I282" s="14">
        <f t="shared" si="51"/>
        <v>0</v>
      </c>
      <c r="J282" s="13">
        <v>2.5000000000000001E-2</v>
      </c>
      <c r="K282" s="13">
        <v>1.25E-4</v>
      </c>
    </row>
    <row r="283" spans="1:11" x14ac:dyDescent="0.2">
      <c r="A283" s="3"/>
      <c r="B283" s="3">
        <v>3</v>
      </c>
      <c r="C283" s="13" t="s">
        <v>401</v>
      </c>
      <c r="D283" s="64">
        <v>270</v>
      </c>
      <c r="E283" s="17">
        <v>0</v>
      </c>
      <c r="F283" s="13">
        <v>150</v>
      </c>
      <c r="G283" s="13">
        <v>135</v>
      </c>
      <c r="H283" s="14">
        <f t="shared" si="50"/>
        <v>0</v>
      </c>
      <c r="I283" s="14">
        <f t="shared" si="51"/>
        <v>0</v>
      </c>
      <c r="J283" s="13">
        <v>2.5000000000000001E-2</v>
      </c>
      <c r="K283" s="13">
        <v>1.25E-4</v>
      </c>
    </row>
    <row r="284" spans="1:11" x14ac:dyDescent="0.2">
      <c r="A284" s="3"/>
      <c r="B284" s="3">
        <v>4</v>
      </c>
      <c r="C284" s="13" t="s">
        <v>400</v>
      </c>
      <c r="D284" s="64">
        <v>270</v>
      </c>
      <c r="E284" s="17">
        <v>0</v>
      </c>
      <c r="F284" s="13">
        <v>150</v>
      </c>
      <c r="G284" s="13">
        <v>135</v>
      </c>
      <c r="H284" s="14">
        <f t="shared" si="50"/>
        <v>0</v>
      </c>
      <c r="I284" s="14">
        <f t="shared" si="51"/>
        <v>0</v>
      </c>
      <c r="J284" s="13">
        <v>2.5000000000000001E-2</v>
      </c>
      <c r="K284" s="13">
        <v>1.25E-4</v>
      </c>
    </row>
    <row r="285" spans="1:11" ht="17" thickBot="1" x14ac:dyDescent="0.25">
      <c r="A285" s="33"/>
      <c r="B285" s="33">
        <v>5</v>
      </c>
      <c r="C285" s="35" t="s">
        <v>402</v>
      </c>
      <c r="D285" s="65">
        <v>270</v>
      </c>
      <c r="E285" s="36">
        <v>0</v>
      </c>
      <c r="F285" s="35">
        <v>150</v>
      </c>
      <c r="G285" s="35">
        <v>135</v>
      </c>
      <c r="H285" s="37">
        <f t="shared" si="50"/>
        <v>0</v>
      </c>
      <c r="I285" s="37">
        <f t="shared" si="51"/>
        <v>0</v>
      </c>
      <c r="J285" s="35">
        <v>2.5000000000000001E-2</v>
      </c>
      <c r="K285" s="35">
        <v>1.25E-4</v>
      </c>
    </row>
    <row r="286" spans="1:11" x14ac:dyDescent="0.2">
      <c r="A286" s="45"/>
      <c r="B286" s="23"/>
      <c r="C286" s="24"/>
      <c r="D286" s="24"/>
      <c r="E286" s="25"/>
      <c r="F286" s="24"/>
      <c r="G286" s="24"/>
      <c r="H286" s="26"/>
      <c r="I286" s="26"/>
      <c r="J286" s="24"/>
      <c r="K286" s="46"/>
    </row>
    <row r="287" spans="1:11" ht="26" customHeight="1" x14ac:dyDescent="0.2">
      <c r="A287" s="234" t="s">
        <v>83</v>
      </c>
      <c r="B287" s="235"/>
      <c r="C287" s="236"/>
      <c r="D287" s="235"/>
      <c r="E287" s="235"/>
      <c r="F287" s="237"/>
      <c r="G287" s="237"/>
      <c r="H287" s="235"/>
      <c r="I287" s="235"/>
      <c r="J287" s="235"/>
      <c r="K287" s="238"/>
    </row>
    <row r="288" spans="1:11" x14ac:dyDescent="0.2">
      <c r="A288" s="3" t="s">
        <v>51</v>
      </c>
      <c r="B288" s="3">
        <v>1</v>
      </c>
      <c r="C288" s="13" t="s">
        <v>324</v>
      </c>
      <c r="D288" s="64" t="s">
        <v>246</v>
      </c>
      <c r="E288" s="17">
        <v>0</v>
      </c>
      <c r="F288" s="13">
        <v>200</v>
      </c>
      <c r="G288" s="13">
        <v>180</v>
      </c>
      <c r="H288" s="14">
        <f t="shared" ref="H288:H296" si="52">E288*F288</f>
        <v>0</v>
      </c>
      <c r="I288" s="14">
        <f t="shared" ref="I288:I296" si="53">E288*G288</f>
        <v>0</v>
      </c>
      <c r="J288" s="13">
        <v>0.16</v>
      </c>
      <c r="K288" s="13">
        <v>3.2400000000000001E-4</v>
      </c>
    </row>
    <row r="289" spans="1:11" x14ac:dyDescent="0.2">
      <c r="A289" s="3" t="s">
        <v>51</v>
      </c>
      <c r="B289" s="3">
        <v>2</v>
      </c>
      <c r="C289" s="13" t="s">
        <v>325</v>
      </c>
      <c r="D289" s="64" t="s">
        <v>246</v>
      </c>
      <c r="E289" s="17">
        <v>0</v>
      </c>
      <c r="F289" s="13">
        <v>200</v>
      </c>
      <c r="G289" s="13">
        <v>180</v>
      </c>
      <c r="H289" s="14">
        <f t="shared" si="52"/>
        <v>0</v>
      </c>
      <c r="I289" s="14">
        <f t="shared" si="53"/>
        <v>0</v>
      </c>
      <c r="J289" s="13">
        <v>0.16</v>
      </c>
      <c r="K289" s="13">
        <v>3.2400000000000001E-4</v>
      </c>
    </row>
    <row r="290" spans="1:11" x14ac:dyDescent="0.2">
      <c r="A290" s="3"/>
      <c r="B290" s="3">
        <v>3</v>
      </c>
      <c r="C290" s="13" t="s">
        <v>326</v>
      </c>
      <c r="D290" s="64" t="s">
        <v>246</v>
      </c>
      <c r="E290" s="17">
        <v>0</v>
      </c>
      <c r="F290" s="13">
        <v>200</v>
      </c>
      <c r="G290" s="13">
        <v>180</v>
      </c>
      <c r="H290" s="14">
        <f t="shared" si="52"/>
        <v>0</v>
      </c>
      <c r="I290" s="14">
        <f t="shared" si="53"/>
        <v>0</v>
      </c>
      <c r="J290" s="13">
        <v>0.16</v>
      </c>
      <c r="K290" s="13">
        <v>3.2400000000000001E-4</v>
      </c>
    </row>
    <row r="291" spans="1:11" x14ac:dyDescent="0.2">
      <c r="A291" s="3"/>
      <c r="B291" s="3">
        <v>4</v>
      </c>
      <c r="C291" s="13" t="s">
        <v>329</v>
      </c>
      <c r="D291" s="64" t="s">
        <v>246</v>
      </c>
      <c r="E291" s="17">
        <v>0</v>
      </c>
      <c r="F291" s="13">
        <v>200</v>
      </c>
      <c r="G291" s="13">
        <v>180</v>
      </c>
      <c r="H291" s="14">
        <f>E291*F291</f>
        <v>0</v>
      </c>
      <c r="I291" s="14">
        <f>E291*G291</f>
        <v>0</v>
      </c>
      <c r="J291" s="13">
        <v>0.16</v>
      </c>
      <c r="K291" s="13">
        <v>3.2400000000000001E-4</v>
      </c>
    </row>
    <row r="292" spans="1:11" x14ac:dyDescent="0.2">
      <c r="A292" s="3"/>
      <c r="B292" s="3">
        <v>5</v>
      </c>
      <c r="C292" s="13" t="s">
        <v>327</v>
      </c>
      <c r="D292" s="64" t="s">
        <v>246</v>
      </c>
      <c r="E292" s="17">
        <v>0</v>
      </c>
      <c r="F292" s="13">
        <v>200</v>
      </c>
      <c r="G292" s="13">
        <v>180</v>
      </c>
      <c r="H292" s="14">
        <f t="shared" si="52"/>
        <v>0</v>
      </c>
      <c r="I292" s="14">
        <f t="shared" si="53"/>
        <v>0</v>
      </c>
      <c r="J292" s="13">
        <v>0.16</v>
      </c>
      <c r="K292" s="13">
        <v>3.2400000000000001E-4</v>
      </c>
    </row>
    <row r="293" spans="1:11" x14ac:dyDescent="0.2">
      <c r="A293" s="3" t="s">
        <v>51</v>
      </c>
      <c r="B293" s="3">
        <v>6</v>
      </c>
      <c r="C293" s="57" t="s">
        <v>328</v>
      </c>
      <c r="D293" s="64" t="s">
        <v>246</v>
      </c>
      <c r="E293" s="17">
        <v>0</v>
      </c>
      <c r="F293" s="13">
        <v>200</v>
      </c>
      <c r="G293" s="13">
        <v>180</v>
      </c>
      <c r="H293" s="14">
        <f t="shared" si="52"/>
        <v>0</v>
      </c>
      <c r="I293" s="14">
        <f t="shared" si="53"/>
        <v>0</v>
      </c>
      <c r="J293" s="13">
        <v>0.16</v>
      </c>
      <c r="K293" s="13">
        <v>3.2400000000000001E-4</v>
      </c>
    </row>
    <row r="294" spans="1:11" x14ac:dyDescent="0.2">
      <c r="A294" s="3" t="s">
        <v>51</v>
      </c>
      <c r="B294" s="3">
        <v>7</v>
      </c>
      <c r="C294" s="13" t="s">
        <v>332</v>
      </c>
      <c r="D294" s="64" t="s">
        <v>246</v>
      </c>
      <c r="E294" s="17">
        <v>0</v>
      </c>
      <c r="F294" s="13">
        <v>200</v>
      </c>
      <c r="G294" s="13">
        <v>180</v>
      </c>
      <c r="H294" s="14">
        <f>E294*F294</f>
        <v>0</v>
      </c>
      <c r="I294" s="14">
        <f>E294*G294</f>
        <v>0</v>
      </c>
      <c r="J294" s="13">
        <v>0.16</v>
      </c>
      <c r="K294" s="13">
        <v>3.2400000000000001E-4</v>
      </c>
    </row>
    <row r="295" spans="1:11" x14ac:dyDescent="0.2">
      <c r="A295" s="327"/>
      <c r="B295" s="15">
        <v>8</v>
      </c>
      <c r="C295" s="16" t="s">
        <v>331</v>
      </c>
      <c r="D295" s="325" t="s">
        <v>246</v>
      </c>
      <c r="E295" s="188">
        <v>0</v>
      </c>
      <c r="F295" s="16">
        <v>200</v>
      </c>
      <c r="G295" s="16">
        <v>180</v>
      </c>
      <c r="H295" s="38">
        <f>E295*F295</f>
        <v>0</v>
      </c>
      <c r="I295" s="38">
        <f>E295*G295</f>
        <v>0</v>
      </c>
      <c r="J295" s="16">
        <v>0.16</v>
      </c>
      <c r="K295" s="16">
        <v>3.2400000000000001E-4</v>
      </c>
    </row>
    <row r="296" spans="1:11" ht="17" thickBot="1" x14ac:dyDescent="0.25">
      <c r="A296" s="33" t="s">
        <v>51</v>
      </c>
      <c r="B296" s="33">
        <v>9</v>
      </c>
      <c r="C296" s="35" t="s">
        <v>330</v>
      </c>
      <c r="D296" s="65" t="s">
        <v>246</v>
      </c>
      <c r="E296" s="36">
        <v>0</v>
      </c>
      <c r="F296" s="35">
        <v>200</v>
      </c>
      <c r="G296" s="35">
        <v>180</v>
      </c>
      <c r="H296" s="37">
        <f t="shared" si="52"/>
        <v>0</v>
      </c>
      <c r="I296" s="37">
        <f t="shared" si="53"/>
        <v>0</v>
      </c>
      <c r="J296" s="35">
        <v>0.16</v>
      </c>
      <c r="K296" s="35">
        <v>3.2400000000000001E-4</v>
      </c>
    </row>
    <row r="297" spans="1:11" x14ac:dyDescent="0.2">
      <c r="A297" s="45"/>
      <c r="B297" s="23"/>
      <c r="C297" s="24"/>
      <c r="D297" s="24"/>
      <c r="E297" s="25"/>
      <c r="F297" s="24"/>
      <c r="G297" s="24"/>
      <c r="H297" s="26"/>
      <c r="I297" s="26"/>
      <c r="J297" s="24"/>
      <c r="K297" s="46"/>
    </row>
    <row r="298" spans="1:11" ht="26" customHeight="1" x14ac:dyDescent="0.2">
      <c r="A298" s="234" t="s">
        <v>333</v>
      </c>
      <c r="B298" s="235"/>
      <c r="C298" s="236"/>
      <c r="D298" s="235"/>
      <c r="E298" s="235"/>
      <c r="F298" s="237"/>
      <c r="G298" s="237"/>
      <c r="H298" s="235"/>
      <c r="I298" s="235"/>
      <c r="J298" s="235"/>
      <c r="K298" s="238"/>
    </row>
    <row r="299" spans="1:11" x14ac:dyDescent="0.2">
      <c r="A299" s="15"/>
      <c r="B299" s="15">
        <v>1</v>
      </c>
      <c r="C299" s="16" t="s">
        <v>89</v>
      </c>
      <c r="D299" s="16">
        <v>350</v>
      </c>
      <c r="E299" s="188">
        <v>0</v>
      </c>
      <c r="F299" s="16">
        <v>210</v>
      </c>
      <c r="G299" s="16">
        <v>189</v>
      </c>
      <c r="H299" s="38">
        <f t="shared" ref="H299:H304" si="54">E299*F299</f>
        <v>0</v>
      </c>
      <c r="I299" s="38">
        <f t="shared" ref="I299:I304" si="55">E299*G299</f>
        <v>0</v>
      </c>
      <c r="J299" s="16">
        <v>0.13</v>
      </c>
      <c r="K299" s="16">
        <v>3.2400000000000001E-4</v>
      </c>
    </row>
    <row r="300" spans="1:11" x14ac:dyDescent="0.2">
      <c r="A300" s="3"/>
      <c r="B300" s="3">
        <v>2</v>
      </c>
      <c r="C300" s="13" t="s">
        <v>90</v>
      </c>
      <c r="D300" s="13">
        <v>310</v>
      </c>
      <c r="E300" s="17">
        <v>0</v>
      </c>
      <c r="F300" s="13">
        <v>185</v>
      </c>
      <c r="G300" s="13">
        <v>167</v>
      </c>
      <c r="H300" s="14">
        <f t="shared" si="54"/>
        <v>0</v>
      </c>
      <c r="I300" s="14">
        <f t="shared" si="55"/>
        <v>0</v>
      </c>
      <c r="J300" s="13">
        <v>0.13</v>
      </c>
      <c r="K300" s="13">
        <v>3.2400000000000001E-4</v>
      </c>
    </row>
    <row r="301" spans="1:11" x14ac:dyDescent="0.2">
      <c r="A301" s="3"/>
      <c r="B301" s="3">
        <v>3</v>
      </c>
      <c r="C301" s="13" t="s">
        <v>91</v>
      </c>
      <c r="D301" s="13">
        <v>410</v>
      </c>
      <c r="E301" s="17">
        <v>0</v>
      </c>
      <c r="F301" s="13">
        <v>240</v>
      </c>
      <c r="G301" s="13">
        <v>216</v>
      </c>
      <c r="H301" s="14">
        <f t="shared" si="54"/>
        <v>0</v>
      </c>
      <c r="I301" s="14">
        <f t="shared" si="55"/>
        <v>0</v>
      </c>
      <c r="J301" s="13">
        <v>0.13</v>
      </c>
      <c r="K301" s="13">
        <v>3.2400000000000001E-4</v>
      </c>
    </row>
    <row r="302" spans="1:11" x14ac:dyDescent="0.2">
      <c r="A302" s="3" t="s">
        <v>51</v>
      </c>
      <c r="B302" s="3">
        <v>4</v>
      </c>
      <c r="C302" s="13" t="s">
        <v>92</v>
      </c>
      <c r="D302" s="13">
        <v>310</v>
      </c>
      <c r="E302" s="17">
        <v>0</v>
      </c>
      <c r="F302" s="13">
        <v>180</v>
      </c>
      <c r="G302" s="13">
        <v>163</v>
      </c>
      <c r="H302" s="14">
        <f t="shared" si="54"/>
        <v>0</v>
      </c>
      <c r="I302" s="14">
        <f t="shared" si="55"/>
        <v>0</v>
      </c>
      <c r="J302" s="13">
        <v>0.13</v>
      </c>
      <c r="K302" s="13">
        <v>3.2400000000000001E-4</v>
      </c>
    </row>
    <row r="303" spans="1:11" x14ac:dyDescent="0.2">
      <c r="A303" s="3"/>
      <c r="B303" s="3">
        <v>5</v>
      </c>
      <c r="C303" s="13" t="s">
        <v>93</v>
      </c>
      <c r="D303" s="13">
        <v>410</v>
      </c>
      <c r="E303" s="17">
        <v>0</v>
      </c>
      <c r="F303" s="13">
        <v>240</v>
      </c>
      <c r="G303" s="13">
        <v>212</v>
      </c>
      <c r="H303" s="14">
        <f t="shared" si="54"/>
        <v>0</v>
      </c>
      <c r="I303" s="14">
        <f t="shared" si="55"/>
        <v>0</v>
      </c>
      <c r="J303" s="13">
        <v>0.13</v>
      </c>
      <c r="K303" s="13">
        <v>3.2400000000000001E-4</v>
      </c>
    </row>
    <row r="304" spans="1:11" ht="17" thickBot="1" x14ac:dyDescent="0.25">
      <c r="A304" s="33" t="s">
        <v>51</v>
      </c>
      <c r="B304" s="33">
        <v>6</v>
      </c>
      <c r="C304" s="35" t="s">
        <v>94</v>
      </c>
      <c r="D304" s="35">
        <v>220</v>
      </c>
      <c r="E304" s="36">
        <v>0</v>
      </c>
      <c r="F304" s="35">
        <v>130</v>
      </c>
      <c r="G304" s="35">
        <v>117</v>
      </c>
      <c r="H304" s="37">
        <f t="shared" si="54"/>
        <v>0</v>
      </c>
      <c r="I304" s="37">
        <f t="shared" si="55"/>
        <v>0</v>
      </c>
      <c r="J304" s="35">
        <v>0.13</v>
      </c>
      <c r="K304" s="35">
        <v>3.2400000000000001E-4</v>
      </c>
    </row>
    <row r="305" spans="1:11" x14ac:dyDescent="0.2">
      <c r="A305" s="45"/>
      <c r="B305" s="23"/>
      <c r="C305" s="24"/>
      <c r="D305" s="24"/>
      <c r="E305" s="25"/>
      <c r="F305" s="24"/>
      <c r="G305" s="24"/>
      <c r="H305" s="26"/>
      <c r="I305" s="26"/>
      <c r="J305" s="24"/>
      <c r="K305" s="46"/>
    </row>
    <row r="306" spans="1:11" s="24" customFormat="1" x14ac:dyDescent="0.2">
      <c r="A306" s="23"/>
      <c r="B306" s="23"/>
      <c r="E306" s="25"/>
      <c r="H306" s="26"/>
      <c r="I306" s="26"/>
    </row>
    <row r="307" spans="1:11" ht="31" customHeight="1" thickBot="1" x14ac:dyDescent="0.25">
      <c r="A307" s="239" t="s">
        <v>334</v>
      </c>
      <c r="B307" s="240"/>
      <c r="C307" s="241"/>
      <c r="D307" s="242"/>
      <c r="E307" s="242"/>
      <c r="F307" s="243"/>
      <c r="G307" s="243"/>
      <c r="H307" s="242"/>
      <c r="I307" s="242"/>
      <c r="J307" s="242"/>
      <c r="K307" s="244"/>
    </row>
    <row r="308" spans="1:11" ht="26" customHeight="1" x14ac:dyDescent="0.2">
      <c r="A308" s="319" t="s">
        <v>433</v>
      </c>
      <c r="B308" s="71"/>
      <c r="C308" s="72"/>
      <c r="D308" s="71"/>
      <c r="E308" s="71"/>
      <c r="F308" s="245"/>
      <c r="G308" s="245"/>
      <c r="H308" s="71"/>
      <c r="I308" s="71"/>
      <c r="J308" s="71"/>
      <c r="K308" s="74"/>
    </row>
    <row r="309" spans="1:11" x14ac:dyDescent="0.2">
      <c r="A309" s="3"/>
      <c r="B309" s="3">
        <v>1</v>
      </c>
      <c r="C309" s="57" t="s">
        <v>413</v>
      </c>
      <c r="D309" s="13">
        <v>470</v>
      </c>
      <c r="E309" s="17">
        <v>0</v>
      </c>
      <c r="F309" s="13">
        <v>300</v>
      </c>
      <c r="G309" s="13">
        <v>270</v>
      </c>
      <c r="H309" s="14">
        <f t="shared" ref="H309:H313" si="56">E309*F309</f>
        <v>0</v>
      </c>
      <c r="I309" s="14">
        <f t="shared" ref="I309:I313" si="57">E309*G309</f>
        <v>0</v>
      </c>
      <c r="J309" s="13">
        <v>0.35</v>
      </c>
      <c r="K309" s="13">
        <v>8.4000000000000003E-4</v>
      </c>
    </row>
    <row r="310" spans="1:11" x14ac:dyDescent="0.2">
      <c r="A310" s="3"/>
      <c r="B310" s="3">
        <v>2</v>
      </c>
      <c r="C310" s="57" t="s">
        <v>414</v>
      </c>
      <c r="D310" s="13">
        <v>470</v>
      </c>
      <c r="E310" s="17">
        <v>0</v>
      </c>
      <c r="F310" s="13">
        <v>300</v>
      </c>
      <c r="G310" s="13">
        <v>270</v>
      </c>
      <c r="H310" s="14">
        <f t="shared" si="56"/>
        <v>0</v>
      </c>
      <c r="I310" s="14">
        <f t="shared" si="57"/>
        <v>0</v>
      </c>
      <c r="J310" s="13">
        <v>0.35</v>
      </c>
      <c r="K310" s="13">
        <v>8.4000000000000003E-4</v>
      </c>
    </row>
    <row r="311" spans="1:11" x14ac:dyDescent="0.2">
      <c r="A311" s="3"/>
      <c r="B311" s="3">
        <v>3</v>
      </c>
      <c r="C311" s="57" t="s">
        <v>415</v>
      </c>
      <c r="D311" s="13">
        <v>470</v>
      </c>
      <c r="E311" s="17">
        <v>0</v>
      </c>
      <c r="F311" s="13">
        <v>300</v>
      </c>
      <c r="G311" s="13">
        <v>270</v>
      </c>
      <c r="H311" s="14">
        <f t="shared" si="56"/>
        <v>0</v>
      </c>
      <c r="I311" s="14">
        <f t="shared" si="57"/>
        <v>0</v>
      </c>
      <c r="J311" s="13">
        <v>0.35</v>
      </c>
      <c r="K311" s="13">
        <v>8.4000000000000003E-4</v>
      </c>
    </row>
    <row r="312" spans="1:11" x14ac:dyDescent="0.2">
      <c r="A312" s="3"/>
      <c r="B312" s="3">
        <v>4</v>
      </c>
      <c r="C312" s="13" t="s">
        <v>416</v>
      </c>
      <c r="D312" s="13">
        <v>470</v>
      </c>
      <c r="E312" s="17">
        <v>0</v>
      </c>
      <c r="F312" s="13">
        <v>300</v>
      </c>
      <c r="G312" s="13">
        <v>270</v>
      </c>
      <c r="H312" s="14">
        <f t="shared" si="56"/>
        <v>0</v>
      </c>
      <c r="I312" s="14">
        <f t="shared" si="57"/>
        <v>0</v>
      </c>
      <c r="J312" s="13">
        <v>0.35</v>
      </c>
      <c r="K312" s="13">
        <v>8.4000000000000003E-4</v>
      </c>
    </row>
    <row r="313" spans="1:11" ht="17" thickBot="1" x14ac:dyDescent="0.25">
      <c r="A313" s="39"/>
      <c r="B313" s="33">
        <v>5</v>
      </c>
      <c r="C313" s="35" t="s">
        <v>421</v>
      </c>
      <c r="D313" s="35">
        <v>470</v>
      </c>
      <c r="E313" s="36">
        <v>0</v>
      </c>
      <c r="F313" s="35">
        <v>300</v>
      </c>
      <c r="G313" s="35">
        <v>270</v>
      </c>
      <c r="H313" s="37">
        <f t="shared" si="56"/>
        <v>0</v>
      </c>
      <c r="I313" s="37">
        <f t="shared" si="57"/>
        <v>0</v>
      </c>
      <c r="J313" s="35">
        <v>0.35</v>
      </c>
      <c r="K313" s="35">
        <v>8.4000000000000003E-4</v>
      </c>
    </row>
    <row r="314" spans="1:11" x14ac:dyDescent="0.2">
      <c r="A314" s="27"/>
      <c r="B314" s="28"/>
      <c r="C314" s="29"/>
      <c r="D314" s="29"/>
      <c r="E314" s="58"/>
      <c r="F314" s="29"/>
      <c r="G314" s="29"/>
      <c r="H314" s="31"/>
      <c r="I314" s="31"/>
      <c r="J314" s="29"/>
      <c r="K314" s="32"/>
    </row>
    <row r="315" spans="1:11" ht="26" customHeight="1" x14ac:dyDescent="0.2">
      <c r="A315" s="319" t="s">
        <v>417</v>
      </c>
      <c r="B315" s="71"/>
      <c r="C315" s="72"/>
      <c r="D315" s="71"/>
      <c r="E315" s="71"/>
      <c r="F315" s="245"/>
      <c r="G315" s="245"/>
      <c r="H315" s="71"/>
      <c r="I315" s="71"/>
      <c r="J315" s="71"/>
      <c r="K315" s="74"/>
    </row>
    <row r="316" spans="1:11" x14ac:dyDescent="0.2">
      <c r="A316" s="22" t="s">
        <v>159</v>
      </c>
      <c r="B316" s="3">
        <v>1</v>
      </c>
      <c r="C316" s="57" t="s">
        <v>418</v>
      </c>
      <c r="D316" s="13">
        <v>500</v>
      </c>
      <c r="E316" s="17">
        <v>0</v>
      </c>
      <c r="F316" s="13">
        <v>320</v>
      </c>
      <c r="G316" s="13">
        <v>288</v>
      </c>
      <c r="H316" s="14">
        <f t="shared" ref="H316:H320" si="58">E316*F316</f>
        <v>0</v>
      </c>
      <c r="I316" s="14">
        <f t="shared" ref="I316:I320" si="59">E316*G316</f>
        <v>0</v>
      </c>
      <c r="J316" s="13">
        <v>0.35</v>
      </c>
      <c r="K316" s="13">
        <v>8.4000000000000003E-4</v>
      </c>
    </row>
    <row r="317" spans="1:11" x14ac:dyDescent="0.2">
      <c r="A317" s="22" t="s">
        <v>159</v>
      </c>
      <c r="B317" s="3">
        <v>2</v>
      </c>
      <c r="C317" s="57" t="s">
        <v>419</v>
      </c>
      <c r="D317" s="13">
        <v>500</v>
      </c>
      <c r="E317" s="17">
        <v>0</v>
      </c>
      <c r="F317" s="13">
        <v>320</v>
      </c>
      <c r="G317" s="13">
        <v>288</v>
      </c>
      <c r="H317" s="14">
        <f t="shared" si="58"/>
        <v>0</v>
      </c>
      <c r="I317" s="14">
        <f t="shared" si="59"/>
        <v>0</v>
      </c>
      <c r="J317" s="13">
        <v>0.35</v>
      </c>
      <c r="K317" s="13">
        <v>8.4000000000000003E-4</v>
      </c>
    </row>
    <row r="318" spans="1:11" x14ac:dyDescent="0.2">
      <c r="A318" s="22" t="s">
        <v>159</v>
      </c>
      <c r="B318" s="3">
        <v>3</v>
      </c>
      <c r="C318" s="57" t="s">
        <v>420</v>
      </c>
      <c r="D318" s="13">
        <v>500</v>
      </c>
      <c r="E318" s="17">
        <v>0</v>
      </c>
      <c r="F318" s="13">
        <v>320</v>
      </c>
      <c r="G318" s="13">
        <v>288</v>
      </c>
      <c r="H318" s="14">
        <f t="shared" si="58"/>
        <v>0</v>
      </c>
      <c r="I318" s="14">
        <f t="shared" si="59"/>
        <v>0</v>
      </c>
      <c r="J318" s="13">
        <v>0.35</v>
      </c>
      <c r="K318" s="13">
        <v>8.4000000000000003E-4</v>
      </c>
    </row>
    <row r="319" spans="1:11" x14ac:dyDescent="0.2">
      <c r="A319" s="22" t="s">
        <v>159</v>
      </c>
      <c r="B319" s="3">
        <v>4</v>
      </c>
      <c r="C319" s="13" t="s">
        <v>422</v>
      </c>
      <c r="D319" s="13">
        <v>500</v>
      </c>
      <c r="E319" s="17">
        <v>0</v>
      </c>
      <c r="F319" s="13">
        <v>320</v>
      </c>
      <c r="G319" s="13">
        <v>288</v>
      </c>
      <c r="H319" s="14">
        <f t="shared" si="58"/>
        <v>0</v>
      </c>
      <c r="I319" s="14">
        <f t="shared" si="59"/>
        <v>0</v>
      </c>
      <c r="J319" s="13">
        <v>0.35</v>
      </c>
      <c r="K319" s="13">
        <v>8.4000000000000003E-4</v>
      </c>
    </row>
    <row r="320" spans="1:11" ht="17" thickBot="1" x14ac:dyDescent="0.25">
      <c r="A320" s="39" t="s">
        <v>159</v>
      </c>
      <c r="B320" s="33">
        <v>5</v>
      </c>
      <c r="C320" s="35" t="s">
        <v>423</v>
      </c>
      <c r="D320" s="35">
        <v>500</v>
      </c>
      <c r="E320" s="36">
        <v>0</v>
      </c>
      <c r="F320" s="35">
        <v>320</v>
      </c>
      <c r="G320" s="35">
        <v>288</v>
      </c>
      <c r="H320" s="37">
        <f t="shared" si="58"/>
        <v>0</v>
      </c>
      <c r="I320" s="37">
        <f t="shared" si="59"/>
        <v>0</v>
      </c>
      <c r="J320" s="35">
        <v>0.35</v>
      </c>
      <c r="K320" s="35">
        <v>8.4000000000000003E-4</v>
      </c>
    </row>
    <row r="321" spans="1:11" x14ac:dyDescent="0.2">
      <c r="A321" s="27"/>
      <c r="B321" s="28"/>
      <c r="C321" s="29"/>
      <c r="D321" s="29"/>
      <c r="E321" s="58"/>
      <c r="F321" s="29"/>
      <c r="G321" s="29"/>
      <c r="H321" s="31"/>
      <c r="I321" s="31"/>
      <c r="J321" s="29"/>
      <c r="K321" s="32"/>
    </row>
    <row r="322" spans="1:11" ht="26" customHeight="1" x14ac:dyDescent="0.2">
      <c r="A322" s="70" t="s">
        <v>335</v>
      </c>
      <c r="B322" s="71"/>
      <c r="C322" s="72"/>
      <c r="D322" s="71"/>
      <c r="E322" s="71"/>
      <c r="F322" s="245"/>
      <c r="G322" s="245"/>
      <c r="H322" s="71"/>
      <c r="I322" s="71"/>
      <c r="J322" s="71"/>
      <c r="K322" s="74"/>
    </row>
    <row r="323" spans="1:11" x14ac:dyDescent="0.2">
      <c r="A323" s="3"/>
      <c r="B323" s="3">
        <v>1</v>
      </c>
      <c r="C323" s="13" t="s">
        <v>430</v>
      </c>
      <c r="D323" s="13">
        <v>240</v>
      </c>
      <c r="E323" s="17">
        <v>0</v>
      </c>
      <c r="F323" s="13">
        <v>165</v>
      </c>
      <c r="G323" s="13">
        <v>150</v>
      </c>
      <c r="H323" s="14">
        <f>E323*F323</f>
        <v>0</v>
      </c>
      <c r="I323" s="14">
        <f>E323*G323</f>
        <v>0</v>
      </c>
      <c r="J323" s="13">
        <v>0.88</v>
      </c>
      <c r="K323" s="13">
        <v>8.9099999999999997E-4</v>
      </c>
    </row>
    <row r="324" spans="1:11" ht="17" thickBot="1" x14ac:dyDescent="0.25">
      <c r="A324" s="33"/>
      <c r="B324" s="33">
        <v>2</v>
      </c>
      <c r="C324" s="35" t="s">
        <v>449</v>
      </c>
      <c r="D324" s="35">
        <v>330</v>
      </c>
      <c r="E324" s="36">
        <v>0</v>
      </c>
      <c r="F324" s="35">
        <v>220</v>
      </c>
      <c r="G324" s="35">
        <v>190</v>
      </c>
      <c r="H324" s="37">
        <f>E324*F324</f>
        <v>0</v>
      </c>
      <c r="I324" s="37">
        <f>E324*G324</f>
        <v>0</v>
      </c>
      <c r="J324" s="35">
        <v>1.3</v>
      </c>
      <c r="K324" s="35">
        <v>1.2960000000000001E-3</v>
      </c>
    </row>
    <row r="325" spans="1:11" x14ac:dyDescent="0.2">
      <c r="A325" s="27"/>
      <c r="B325" s="28"/>
      <c r="C325" s="29"/>
      <c r="D325" s="29"/>
      <c r="E325" s="58"/>
      <c r="F325" s="29"/>
      <c r="G325" s="29"/>
      <c r="H325" s="31"/>
      <c r="I325" s="31"/>
      <c r="J325" s="29"/>
      <c r="K325" s="32"/>
    </row>
    <row r="326" spans="1:11" ht="26" customHeight="1" x14ac:dyDescent="0.2">
      <c r="A326" s="70" t="s">
        <v>102</v>
      </c>
      <c r="B326" s="71"/>
      <c r="C326" s="72"/>
      <c r="D326" s="71"/>
      <c r="E326" s="71"/>
      <c r="F326" s="245"/>
      <c r="G326" s="245"/>
      <c r="H326" s="71"/>
      <c r="I326" s="71"/>
      <c r="J326" s="71"/>
      <c r="K326" s="74"/>
    </row>
    <row r="327" spans="1:11" ht="32" x14ac:dyDescent="0.2">
      <c r="A327" s="3"/>
      <c r="B327" s="3">
        <v>1</v>
      </c>
      <c r="C327" s="57" t="s">
        <v>429</v>
      </c>
      <c r="D327" s="13">
        <v>570</v>
      </c>
      <c r="E327" s="17">
        <v>0</v>
      </c>
      <c r="F327" s="13">
        <v>360</v>
      </c>
      <c r="G327" s="13">
        <v>324</v>
      </c>
      <c r="H327" s="14">
        <f t="shared" ref="H327:H336" si="60">E327*F327</f>
        <v>0</v>
      </c>
      <c r="I327" s="14">
        <f t="shared" ref="I327:I336" si="61">E327*G327</f>
        <v>0</v>
      </c>
      <c r="J327" s="13">
        <v>0.35</v>
      </c>
      <c r="K327" s="13">
        <v>8.4000000000000003E-4</v>
      </c>
    </row>
    <row r="328" spans="1:11" ht="32" x14ac:dyDescent="0.2">
      <c r="A328" s="3"/>
      <c r="B328" s="3">
        <v>2</v>
      </c>
      <c r="C328" s="57" t="s">
        <v>428</v>
      </c>
      <c r="D328" s="13">
        <v>570</v>
      </c>
      <c r="E328" s="17">
        <v>0</v>
      </c>
      <c r="F328" s="13">
        <v>360</v>
      </c>
      <c r="G328" s="13">
        <v>324</v>
      </c>
      <c r="H328" s="14">
        <f t="shared" si="60"/>
        <v>0</v>
      </c>
      <c r="I328" s="14">
        <f t="shared" si="61"/>
        <v>0</v>
      </c>
      <c r="J328" s="13">
        <v>0.35</v>
      </c>
      <c r="K328" s="13">
        <v>8.4000000000000003E-4</v>
      </c>
    </row>
    <row r="329" spans="1:11" x14ac:dyDescent="0.2">
      <c r="A329" s="3"/>
      <c r="B329" s="3">
        <v>3</v>
      </c>
      <c r="C329" s="57" t="s">
        <v>427</v>
      </c>
      <c r="D329" s="13">
        <v>570</v>
      </c>
      <c r="E329" s="17">
        <v>0</v>
      </c>
      <c r="F329" s="13">
        <v>360</v>
      </c>
      <c r="G329" s="13">
        <v>324</v>
      </c>
      <c r="H329" s="14">
        <f t="shared" si="60"/>
        <v>0</v>
      </c>
      <c r="I329" s="14">
        <f t="shared" si="61"/>
        <v>0</v>
      </c>
      <c r="J329" s="13">
        <v>0.35</v>
      </c>
      <c r="K329" s="13">
        <v>8.4000000000000003E-4</v>
      </c>
    </row>
    <row r="330" spans="1:11" x14ac:dyDescent="0.2">
      <c r="A330" s="3" t="s">
        <v>51</v>
      </c>
      <c r="B330" s="3">
        <v>4</v>
      </c>
      <c r="C330" s="13" t="s">
        <v>425</v>
      </c>
      <c r="D330" s="13">
        <v>570</v>
      </c>
      <c r="E330" s="17">
        <v>0</v>
      </c>
      <c r="F330" s="13">
        <v>360</v>
      </c>
      <c r="G330" s="13">
        <v>324</v>
      </c>
      <c r="H330" s="14">
        <f t="shared" si="60"/>
        <v>0</v>
      </c>
      <c r="I330" s="14">
        <f t="shared" si="61"/>
        <v>0</v>
      </c>
      <c r="J330" s="13">
        <v>0.35</v>
      </c>
      <c r="K330" s="13">
        <v>8.4000000000000003E-4</v>
      </c>
    </row>
    <row r="331" spans="1:11" x14ac:dyDescent="0.2">
      <c r="A331" s="3" t="s">
        <v>51</v>
      </c>
      <c r="B331" s="3">
        <v>5</v>
      </c>
      <c r="C331" s="13" t="s">
        <v>426</v>
      </c>
      <c r="D331" s="13">
        <v>570</v>
      </c>
      <c r="E331" s="17">
        <v>0</v>
      </c>
      <c r="F331" s="13">
        <v>360</v>
      </c>
      <c r="G331" s="13">
        <v>324</v>
      </c>
      <c r="H331" s="14">
        <f t="shared" si="60"/>
        <v>0</v>
      </c>
      <c r="I331" s="14">
        <f t="shared" si="61"/>
        <v>0</v>
      </c>
      <c r="J331" s="13">
        <v>0.35</v>
      </c>
      <c r="K331" s="13">
        <v>8.4000000000000003E-4</v>
      </c>
    </row>
    <row r="332" spans="1:11" ht="32" x14ac:dyDescent="0.2">
      <c r="A332" s="22"/>
      <c r="B332" s="3">
        <v>6</v>
      </c>
      <c r="C332" s="57" t="s">
        <v>103</v>
      </c>
      <c r="D332" s="13">
        <v>540</v>
      </c>
      <c r="E332" s="17">
        <v>0</v>
      </c>
      <c r="F332" s="13">
        <v>340</v>
      </c>
      <c r="G332" s="13">
        <v>306</v>
      </c>
      <c r="H332" s="14">
        <f t="shared" si="60"/>
        <v>0</v>
      </c>
      <c r="I332" s="14">
        <f t="shared" si="61"/>
        <v>0</v>
      </c>
      <c r="J332" s="13">
        <v>0.35</v>
      </c>
      <c r="K332" s="13">
        <v>8.4000000000000003E-4</v>
      </c>
    </row>
    <row r="333" spans="1:11" x14ac:dyDescent="0.2">
      <c r="A333" s="22"/>
      <c r="B333" s="3">
        <v>7</v>
      </c>
      <c r="C333" s="13" t="s">
        <v>104</v>
      </c>
      <c r="D333" s="13">
        <v>540</v>
      </c>
      <c r="E333" s="17">
        <v>0</v>
      </c>
      <c r="F333" s="13">
        <v>340</v>
      </c>
      <c r="G333" s="13">
        <v>306</v>
      </c>
      <c r="H333" s="14">
        <f t="shared" si="60"/>
        <v>0</v>
      </c>
      <c r="I333" s="14">
        <f t="shared" si="61"/>
        <v>0</v>
      </c>
      <c r="J333" s="13">
        <v>0.35</v>
      </c>
      <c r="K333" s="13">
        <v>8.4000000000000003E-4</v>
      </c>
    </row>
    <row r="334" spans="1:11" x14ac:dyDescent="0.2">
      <c r="A334" s="22"/>
      <c r="B334" s="3">
        <v>8</v>
      </c>
      <c r="C334" s="13" t="s">
        <v>105</v>
      </c>
      <c r="D334" s="13">
        <v>540</v>
      </c>
      <c r="E334" s="17">
        <v>0</v>
      </c>
      <c r="F334" s="13">
        <v>340</v>
      </c>
      <c r="G334" s="13">
        <v>306</v>
      </c>
      <c r="H334" s="14">
        <f t="shared" si="60"/>
        <v>0</v>
      </c>
      <c r="I334" s="14">
        <f t="shared" si="61"/>
        <v>0</v>
      </c>
      <c r="J334" s="13">
        <v>0.35</v>
      </c>
      <c r="K334" s="13">
        <v>8.4000000000000003E-4</v>
      </c>
    </row>
    <row r="335" spans="1:11" x14ac:dyDescent="0.2">
      <c r="A335" s="3" t="s">
        <v>51</v>
      </c>
      <c r="B335" s="3">
        <v>9</v>
      </c>
      <c r="C335" s="13" t="s">
        <v>106</v>
      </c>
      <c r="D335" s="13">
        <v>540</v>
      </c>
      <c r="E335" s="17">
        <v>0</v>
      </c>
      <c r="F335" s="13">
        <v>340</v>
      </c>
      <c r="G335" s="13">
        <v>306</v>
      </c>
      <c r="H335" s="14">
        <f t="shared" si="60"/>
        <v>0</v>
      </c>
      <c r="I335" s="14">
        <f t="shared" si="61"/>
        <v>0</v>
      </c>
      <c r="J335" s="13">
        <v>0.35</v>
      </c>
      <c r="K335" s="13">
        <v>8.4000000000000003E-4</v>
      </c>
    </row>
    <row r="336" spans="1:11" ht="17" thickBot="1" x14ac:dyDescent="0.25">
      <c r="A336" s="33"/>
      <c r="B336" s="33">
        <v>10</v>
      </c>
      <c r="C336" s="35" t="s">
        <v>424</v>
      </c>
      <c r="D336" s="35">
        <v>540</v>
      </c>
      <c r="E336" s="36">
        <v>0</v>
      </c>
      <c r="F336" s="35">
        <v>340</v>
      </c>
      <c r="G336" s="35">
        <v>306</v>
      </c>
      <c r="H336" s="37">
        <f t="shared" si="60"/>
        <v>0</v>
      </c>
      <c r="I336" s="37">
        <f t="shared" si="61"/>
        <v>0</v>
      </c>
      <c r="J336" s="35">
        <v>0.35</v>
      </c>
      <c r="K336" s="35">
        <v>8.4000000000000003E-4</v>
      </c>
    </row>
    <row r="337" spans="1:11" x14ac:dyDescent="0.2">
      <c r="A337" s="27"/>
      <c r="B337" s="28"/>
      <c r="C337" s="29"/>
      <c r="D337" s="29"/>
      <c r="E337" s="30"/>
      <c r="F337" s="29"/>
      <c r="G337" s="29"/>
      <c r="H337" s="31"/>
      <c r="I337" s="31"/>
      <c r="J337" s="29"/>
      <c r="K337" s="32"/>
    </row>
    <row r="338" spans="1:11" ht="26" customHeight="1" x14ac:dyDescent="0.2">
      <c r="A338" s="70" t="s">
        <v>336</v>
      </c>
      <c r="B338" s="71"/>
      <c r="C338" s="72"/>
      <c r="D338" s="71"/>
      <c r="E338" s="71"/>
      <c r="F338" s="245"/>
      <c r="G338" s="245"/>
      <c r="H338" s="71"/>
      <c r="I338" s="71"/>
      <c r="J338" s="71"/>
      <c r="K338" s="74"/>
    </row>
    <row r="339" spans="1:11" x14ac:dyDescent="0.2">
      <c r="A339" s="3" t="s">
        <v>51</v>
      </c>
      <c r="B339" s="3">
        <v>1</v>
      </c>
      <c r="C339" s="13" t="s">
        <v>337</v>
      </c>
      <c r="D339" s="13">
        <v>200</v>
      </c>
      <c r="E339" s="17">
        <v>0</v>
      </c>
      <c r="F339" s="13">
        <v>122</v>
      </c>
      <c r="G339" s="13">
        <v>110</v>
      </c>
      <c r="H339" s="14">
        <f t="shared" ref="H339:H344" si="62">E339*F339</f>
        <v>0</v>
      </c>
      <c r="I339" s="14">
        <f t="shared" ref="I339:I344" si="63">E339*G339</f>
        <v>0</v>
      </c>
      <c r="J339" s="13">
        <v>0.44</v>
      </c>
      <c r="K339" s="13">
        <v>5.8799999999999998E-4</v>
      </c>
    </row>
    <row r="340" spans="1:11" x14ac:dyDescent="0.2">
      <c r="A340" s="3" t="s">
        <v>51</v>
      </c>
      <c r="B340" s="3">
        <v>2</v>
      </c>
      <c r="C340" s="13" t="s">
        <v>338</v>
      </c>
      <c r="D340" s="13">
        <v>200</v>
      </c>
      <c r="E340" s="17">
        <v>0</v>
      </c>
      <c r="F340" s="13">
        <v>122</v>
      </c>
      <c r="G340" s="13">
        <v>110</v>
      </c>
      <c r="H340" s="14">
        <f t="shared" si="62"/>
        <v>0</v>
      </c>
      <c r="I340" s="14">
        <f t="shared" si="63"/>
        <v>0</v>
      </c>
      <c r="J340" s="13">
        <v>0.44</v>
      </c>
      <c r="K340" s="13">
        <v>5.8799999999999998E-4</v>
      </c>
    </row>
    <row r="341" spans="1:11" x14ac:dyDescent="0.2">
      <c r="A341" s="3"/>
      <c r="B341" s="3">
        <v>3</v>
      </c>
      <c r="C341" s="13" t="s">
        <v>339</v>
      </c>
      <c r="D341" s="13">
        <v>200</v>
      </c>
      <c r="E341" s="17">
        <v>0</v>
      </c>
      <c r="F341" s="13">
        <v>122</v>
      </c>
      <c r="G341" s="13">
        <v>110</v>
      </c>
      <c r="H341" s="14">
        <f t="shared" si="62"/>
        <v>0</v>
      </c>
      <c r="I341" s="14">
        <f t="shared" si="63"/>
        <v>0</v>
      </c>
      <c r="J341" s="13">
        <v>0.44</v>
      </c>
      <c r="K341" s="13">
        <v>5.8799999999999998E-4</v>
      </c>
    </row>
    <row r="342" spans="1:11" x14ac:dyDescent="0.2">
      <c r="A342" s="3" t="s">
        <v>51</v>
      </c>
      <c r="B342" s="3">
        <v>4</v>
      </c>
      <c r="C342" s="13" t="s">
        <v>340</v>
      </c>
      <c r="D342" s="13">
        <v>200</v>
      </c>
      <c r="E342" s="17">
        <v>0</v>
      </c>
      <c r="F342" s="13">
        <v>122</v>
      </c>
      <c r="G342" s="13">
        <v>110</v>
      </c>
      <c r="H342" s="14">
        <f t="shared" si="62"/>
        <v>0</v>
      </c>
      <c r="I342" s="14">
        <f t="shared" si="63"/>
        <v>0</v>
      </c>
      <c r="J342" s="13">
        <v>0.44</v>
      </c>
      <c r="K342" s="13">
        <v>5.8799999999999998E-4</v>
      </c>
    </row>
    <row r="343" spans="1:11" x14ac:dyDescent="0.2">
      <c r="A343" s="3"/>
      <c r="B343" s="3">
        <v>5</v>
      </c>
      <c r="C343" s="13" t="s">
        <v>341</v>
      </c>
      <c r="D343" s="13">
        <v>200</v>
      </c>
      <c r="E343" s="17">
        <v>0</v>
      </c>
      <c r="F343" s="13">
        <v>122</v>
      </c>
      <c r="G343" s="13">
        <v>110</v>
      </c>
      <c r="H343" s="14">
        <f t="shared" si="62"/>
        <v>0</v>
      </c>
      <c r="I343" s="14">
        <f t="shared" si="63"/>
        <v>0</v>
      </c>
      <c r="J343" s="13">
        <v>0.44</v>
      </c>
      <c r="K343" s="13">
        <v>5.8799999999999998E-4</v>
      </c>
    </row>
    <row r="344" spans="1:11" ht="17" thickBot="1" x14ac:dyDescent="0.25">
      <c r="A344" s="33"/>
      <c r="B344" s="33">
        <v>6</v>
      </c>
      <c r="C344" s="35" t="s">
        <v>342</v>
      </c>
      <c r="D344" s="35">
        <v>200</v>
      </c>
      <c r="E344" s="36">
        <v>0</v>
      </c>
      <c r="F344" s="35">
        <v>122</v>
      </c>
      <c r="G344" s="35">
        <v>110</v>
      </c>
      <c r="H344" s="37">
        <f t="shared" si="62"/>
        <v>0</v>
      </c>
      <c r="I344" s="37">
        <f t="shared" si="63"/>
        <v>0</v>
      </c>
      <c r="J344" s="35">
        <v>0.44</v>
      </c>
      <c r="K344" s="35">
        <v>5.8799999999999998E-4</v>
      </c>
    </row>
    <row r="345" spans="1:11" ht="17" thickBot="1" x14ac:dyDescent="0.25">
      <c r="A345" s="27"/>
      <c r="B345" s="28"/>
      <c r="C345" s="29"/>
      <c r="D345" s="29"/>
      <c r="E345" s="30"/>
      <c r="F345" s="29"/>
      <c r="G345" s="29"/>
      <c r="H345" s="31"/>
      <c r="I345" s="31"/>
      <c r="J345" s="29"/>
      <c r="K345" s="32"/>
    </row>
    <row r="346" spans="1:11" ht="31" customHeight="1" thickBot="1" x14ac:dyDescent="0.25">
      <c r="A346" s="75" t="s">
        <v>198</v>
      </c>
      <c r="B346" s="76"/>
      <c r="C346" s="77"/>
      <c r="D346" s="78"/>
      <c r="E346" s="78"/>
      <c r="F346" s="246"/>
      <c r="G346" s="246"/>
      <c r="H346" s="78"/>
      <c r="I346" s="78"/>
      <c r="J346" s="78"/>
      <c r="K346" s="79"/>
    </row>
    <row r="348" spans="1:11" ht="26" customHeight="1" x14ac:dyDescent="0.2">
      <c r="A348" s="88" t="s">
        <v>432</v>
      </c>
      <c r="B348" s="89"/>
      <c r="C348" s="90"/>
      <c r="D348" s="89"/>
      <c r="E348" s="89"/>
      <c r="F348" s="247"/>
      <c r="G348" s="247"/>
      <c r="H348" s="89"/>
      <c r="I348" s="89"/>
      <c r="J348" s="89"/>
      <c r="K348" s="91"/>
    </row>
    <row r="349" spans="1:11" ht="32" x14ac:dyDescent="0.2">
      <c r="A349" s="3" t="s">
        <v>51</v>
      </c>
      <c r="B349" s="3">
        <v>1</v>
      </c>
      <c r="C349" s="57" t="s">
        <v>343</v>
      </c>
      <c r="D349" s="13">
        <v>310</v>
      </c>
      <c r="E349" s="17">
        <v>0</v>
      </c>
      <c r="F349" s="13">
        <v>185</v>
      </c>
      <c r="G349" s="13">
        <v>167</v>
      </c>
      <c r="H349" s="14">
        <f t="shared" ref="H349" si="64">E349*F349</f>
        <v>0</v>
      </c>
      <c r="I349" s="14">
        <f t="shared" ref="I349" si="65">E349*G349</f>
        <v>0</v>
      </c>
      <c r="J349" s="13">
        <v>0.31</v>
      </c>
      <c r="K349" s="13">
        <v>8.1899999999999996E-4</v>
      </c>
    </row>
    <row r="350" spans="1:11" ht="32" x14ac:dyDescent="0.2">
      <c r="A350" s="3" t="s">
        <v>51</v>
      </c>
      <c r="B350" s="3">
        <v>3</v>
      </c>
      <c r="C350" s="57" t="s">
        <v>344</v>
      </c>
      <c r="D350" s="13">
        <v>310</v>
      </c>
      <c r="E350" s="17">
        <v>0</v>
      </c>
      <c r="F350" s="13">
        <v>185</v>
      </c>
      <c r="G350" s="13">
        <v>167</v>
      </c>
      <c r="H350" s="14">
        <f>E350*F350</f>
        <v>0</v>
      </c>
      <c r="I350" s="14">
        <f>E350*G350</f>
        <v>0</v>
      </c>
      <c r="J350" s="13">
        <v>0.31</v>
      </c>
      <c r="K350" s="13">
        <v>8.1899999999999996E-4</v>
      </c>
    </row>
    <row r="351" spans="1:11" ht="32" x14ac:dyDescent="0.2">
      <c r="A351" s="3"/>
      <c r="B351" s="3">
        <v>4</v>
      </c>
      <c r="C351" s="57" t="s">
        <v>345</v>
      </c>
      <c r="D351" s="13">
        <v>290</v>
      </c>
      <c r="E351" s="17">
        <v>0</v>
      </c>
      <c r="F351" s="13">
        <v>175</v>
      </c>
      <c r="G351" s="13">
        <v>158</v>
      </c>
      <c r="H351" s="14">
        <f>E351*F351</f>
        <v>0</v>
      </c>
      <c r="I351" s="14">
        <f>E351*G351</f>
        <v>0</v>
      </c>
      <c r="J351" s="13">
        <v>0.31</v>
      </c>
      <c r="K351" s="13">
        <v>8.1899999999999996E-4</v>
      </c>
    </row>
    <row r="352" spans="1:11" ht="33" thickBot="1" x14ac:dyDescent="0.25">
      <c r="A352" s="33"/>
      <c r="B352" s="33">
        <v>5</v>
      </c>
      <c r="C352" s="82" t="s">
        <v>346</v>
      </c>
      <c r="D352" s="35">
        <v>290</v>
      </c>
      <c r="E352" s="36">
        <v>0</v>
      </c>
      <c r="F352" s="35">
        <v>175</v>
      </c>
      <c r="G352" s="35">
        <v>158</v>
      </c>
      <c r="H352" s="37">
        <f>E352*F352</f>
        <v>0</v>
      </c>
      <c r="I352" s="37">
        <f>E352*G352</f>
        <v>0</v>
      </c>
      <c r="J352" s="35">
        <v>0.31</v>
      </c>
      <c r="K352" s="35">
        <v>8.1899999999999996E-4</v>
      </c>
    </row>
    <row r="354" spans="1:11" ht="31" customHeight="1" x14ac:dyDescent="0.2">
      <c r="A354" s="88" t="s">
        <v>431</v>
      </c>
      <c r="B354" s="88"/>
      <c r="C354" s="88"/>
      <c r="D354" s="88"/>
      <c r="E354" s="88"/>
      <c r="F354" s="88"/>
      <c r="G354" s="88"/>
      <c r="H354" s="88"/>
      <c r="I354" s="88"/>
      <c r="J354" s="88"/>
      <c r="K354" s="88"/>
    </row>
    <row r="355" spans="1:11" ht="48" x14ac:dyDescent="0.2">
      <c r="A355" s="80"/>
      <c r="B355" s="3">
        <v>1</v>
      </c>
      <c r="C355" s="317" t="s">
        <v>384</v>
      </c>
      <c r="D355" s="13">
        <v>400</v>
      </c>
      <c r="E355" s="17">
        <v>0</v>
      </c>
      <c r="F355" s="316">
        <v>180</v>
      </c>
      <c r="G355" s="316">
        <v>160</v>
      </c>
      <c r="H355" s="14">
        <f t="shared" ref="H355:H361" si="66">E355*F355</f>
        <v>0</v>
      </c>
      <c r="I355" s="14">
        <f t="shared" ref="I355:I361" si="67">E355*G355</f>
        <v>0</v>
      </c>
      <c r="J355" s="13">
        <v>0.5</v>
      </c>
      <c r="K355" s="13">
        <v>2.3E-3</v>
      </c>
    </row>
    <row r="356" spans="1:11" ht="64" x14ac:dyDescent="0.2">
      <c r="A356" s="80"/>
      <c r="B356" s="3">
        <v>2</v>
      </c>
      <c r="C356" s="57" t="s">
        <v>160</v>
      </c>
      <c r="D356" s="13">
        <v>930</v>
      </c>
      <c r="E356" s="17">
        <v>0</v>
      </c>
      <c r="F356" s="13">
        <v>550</v>
      </c>
      <c r="G356" s="13">
        <v>495</v>
      </c>
      <c r="H356" s="14">
        <f t="shared" si="66"/>
        <v>0</v>
      </c>
      <c r="I356" s="14">
        <f t="shared" si="67"/>
        <v>0</v>
      </c>
      <c r="J356" s="13">
        <v>0.65</v>
      </c>
      <c r="K356" s="13">
        <v>1.7279999999999999E-3</v>
      </c>
    </row>
    <row r="357" spans="1:11" ht="48" x14ac:dyDescent="0.2">
      <c r="A357" s="80"/>
      <c r="B357" s="3">
        <v>3</v>
      </c>
      <c r="C357" s="57" t="s">
        <v>161</v>
      </c>
      <c r="D357" s="13">
        <v>510</v>
      </c>
      <c r="E357" s="17">
        <v>0</v>
      </c>
      <c r="F357" s="13">
        <v>300</v>
      </c>
      <c r="G357" s="13">
        <v>270</v>
      </c>
      <c r="H357" s="14">
        <f t="shared" si="66"/>
        <v>0</v>
      </c>
      <c r="I357" s="14">
        <f t="shared" si="67"/>
        <v>0</v>
      </c>
      <c r="J357" s="13">
        <v>0.6</v>
      </c>
      <c r="K357" s="13">
        <v>9.6000000000000002E-4</v>
      </c>
    </row>
    <row r="358" spans="1:11" ht="48" x14ac:dyDescent="0.2">
      <c r="A358" s="80"/>
      <c r="B358" s="3">
        <v>4</v>
      </c>
      <c r="C358" s="57" t="s">
        <v>162</v>
      </c>
      <c r="D358" s="13">
        <v>560</v>
      </c>
      <c r="E358" s="17">
        <v>0</v>
      </c>
      <c r="F358" s="13">
        <v>350</v>
      </c>
      <c r="G358" s="13">
        <v>315</v>
      </c>
      <c r="H358" s="14">
        <f t="shared" si="66"/>
        <v>0</v>
      </c>
      <c r="I358" s="14">
        <f t="shared" si="67"/>
        <v>0</v>
      </c>
      <c r="J358" s="13">
        <v>0.35</v>
      </c>
      <c r="K358" s="13">
        <v>9.6000000000000002E-4</v>
      </c>
    </row>
    <row r="359" spans="1:11" ht="48" x14ac:dyDescent="0.2">
      <c r="A359" s="80"/>
      <c r="B359" s="3">
        <v>6</v>
      </c>
      <c r="C359" s="57" t="s">
        <v>163</v>
      </c>
      <c r="D359" s="13">
        <v>650</v>
      </c>
      <c r="E359" s="17">
        <v>0</v>
      </c>
      <c r="F359" s="13">
        <v>390</v>
      </c>
      <c r="G359" s="13">
        <v>355</v>
      </c>
      <c r="H359" s="14">
        <f t="shared" si="66"/>
        <v>0</v>
      </c>
      <c r="I359" s="14">
        <f t="shared" si="67"/>
        <v>0</v>
      </c>
      <c r="J359" s="13">
        <v>0.7</v>
      </c>
      <c r="K359" s="13">
        <v>1.7279999999999999E-3</v>
      </c>
    </row>
    <row r="360" spans="1:11" ht="32" x14ac:dyDescent="0.2">
      <c r="A360" s="80"/>
      <c r="B360" s="3">
        <v>8</v>
      </c>
      <c r="C360" s="57" t="s">
        <v>349</v>
      </c>
      <c r="D360" s="13">
        <v>550</v>
      </c>
      <c r="E360" s="17">
        <v>0</v>
      </c>
      <c r="F360" s="13">
        <v>320</v>
      </c>
      <c r="G360" s="13">
        <v>288</v>
      </c>
      <c r="H360" s="14">
        <f t="shared" si="66"/>
        <v>0</v>
      </c>
      <c r="I360" s="14">
        <f t="shared" si="67"/>
        <v>0</v>
      </c>
      <c r="J360" s="13">
        <v>0.35</v>
      </c>
      <c r="K360" s="13">
        <v>9.6000000000000002E-4</v>
      </c>
    </row>
    <row r="361" spans="1:11" ht="49" thickBot="1" x14ac:dyDescent="0.25">
      <c r="A361" s="81"/>
      <c r="B361" s="33">
        <v>9</v>
      </c>
      <c r="C361" s="82" t="s">
        <v>350</v>
      </c>
      <c r="D361" s="35">
        <v>510</v>
      </c>
      <c r="E361" s="36">
        <v>0</v>
      </c>
      <c r="F361" s="35">
        <v>300</v>
      </c>
      <c r="G361" s="35">
        <v>270</v>
      </c>
      <c r="H361" s="37">
        <f t="shared" si="66"/>
        <v>0</v>
      </c>
      <c r="I361" s="37">
        <f t="shared" si="67"/>
        <v>0</v>
      </c>
      <c r="J361" s="35">
        <v>0.5</v>
      </c>
      <c r="K361" s="35">
        <v>9.6000000000000002E-4</v>
      </c>
    </row>
    <row r="362" spans="1:11" x14ac:dyDescent="0.2">
      <c r="A362" s="27"/>
      <c r="B362" s="28"/>
      <c r="C362" s="29"/>
      <c r="D362" s="29"/>
      <c r="E362" s="30"/>
      <c r="F362" s="29"/>
      <c r="G362" s="29"/>
      <c r="H362" s="31"/>
      <c r="I362" s="31"/>
      <c r="J362" s="29"/>
      <c r="K362" s="32"/>
    </row>
    <row r="363" spans="1:11" ht="26" customHeight="1" x14ac:dyDescent="0.2">
      <c r="A363" s="84" t="s">
        <v>108</v>
      </c>
      <c r="B363" s="85"/>
      <c r="C363" s="86"/>
      <c r="D363" s="85"/>
      <c r="E363" s="85"/>
      <c r="F363" s="248"/>
      <c r="G363" s="248"/>
      <c r="H363" s="85"/>
      <c r="I363" s="85"/>
      <c r="J363" s="85"/>
      <c r="K363" s="87"/>
    </row>
    <row r="364" spans="1:11" x14ac:dyDescent="0.2">
      <c r="A364" s="3"/>
      <c r="B364" s="3"/>
      <c r="C364" s="20" t="s">
        <v>27</v>
      </c>
      <c r="D364" s="13"/>
      <c r="E364" s="17">
        <v>0</v>
      </c>
      <c r="F364" s="13">
        <v>13</v>
      </c>
      <c r="G364" s="13">
        <v>12</v>
      </c>
      <c r="H364" s="14">
        <f t="shared" ref="H364:H383" si="68">E364*F364</f>
        <v>0</v>
      </c>
      <c r="I364" s="14">
        <f t="shared" ref="I364:I383" si="69">E364*G364</f>
        <v>0</v>
      </c>
      <c r="J364" s="13">
        <v>0.02</v>
      </c>
      <c r="K364" s="13"/>
    </row>
    <row r="365" spans="1:11" x14ac:dyDescent="0.2">
      <c r="A365" s="3"/>
      <c r="B365" s="3"/>
      <c r="C365" s="83" t="s">
        <v>28</v>
      </c>
      <c r="D365" s="13"/>
      <c r="E365" s="17">
        <v>0</v>
      </c>
      <c r="F365" s="13">
        <v>500</v>
      </c>
      <c r="G365" s="13">
        <v>450</v>
      </c>
      <c r="H365" s="14">
        <f t="shared" si="68"/>
        <v>0</v>
      </c>
      <c r="I365" s="14">
        <f t="shared" si="69"/>
        <v>0</v>
      </c>
      <c r="J365" s="13">
        <v>0.15</v>
      </c>
      <c r="K365" s="13"/>
    </row>
    <row r="366" spans="1:11" x14ac:dyDescent="0.2">
      <c r="A366" s="3"/>
      <c r="B366" s="3"/>
      <c r="C366" s="83" t="s">
        <v>29</v>
      </c>
      <c r="D366" s="13"/>
      <c r="E366" s="17">
        <v>0</v>
      </c>
      <c r="F366" s="13">
        <v>264</v>
      </c>
      <c r="G366" s="13">
        <v>238</v>
      </c>
      <c r="H366" s="14">
        <f t="shared" si="68"/>
        <v>0</v>
      </c>
      <c r="I366" s="14">
        <f t="shared" si="69"/>
        <v>0</v>
      </c>
      <c r="J366" s="13">
        <v>0.1</v>
      </c>
      <c r="K366" s="13"/>
    </row>
    <row r="367" spans="1:11" x14ac:dyDescent="0.2">
      <c r="A367" s="3"/>
      <c r="B367" s="3"/>
      <c r="C367" s="83" t="s">
        <v>347</v>
      </c>
      <c r="D367" s="13"/>
      <c r="E367" s="17">
        <v>0</v>
      </c>
      <c r="F367" s="13">
        <v>300</v>
      </c>
      <c r="G367" s="13">
        <v>270</v>
      </c>
      <c r="H367" s="14">
        <f t="shared" si="68"/>
        <v>0</v>
      </c>
      <c r="I367" s="14">
        <f t="shared" si="69"/>
        <v>0</v>
      </c>
      <c r="J367" s="13">
        <v>0.25</v>
      </c>
      <c r="K367" s="13"/>
    </row>
    <row r="368" spans="1:11" x14ac:dyDescent="0.2">
      <c r="A368" s="3"/>
      <c r="B368" s="3"/>
      <c r="C368" s="20" t="s">
        <v>30</v>
      </c>
      <c r="D368" s="13"/>
      <c r="E368" s="17">
        <v>0</v>
      </c>
      <c r="F368" s="13">
        <v>5</v>
      </c>
      <c r="G368" s="13">
        <v>5</v>
      </c>
      <c r="H368" s="14">
        <f t="shared" si="68"/>
        <v>0</v>
      </c>
      <c r="I368" s="14">
        <f t="shared" si="69"/>
        <v>0</v>
      </c>
      <c r="J368" s="13">
        <v>0.01</v>
      </c>
      <c r="K368" s="13"/>
    </row>
    <row r="369" spans="1:11" x14ac:dyDescent="0.2">
      <c r="A369" s="3"/>
      <c r="B369" s="3"/>
      <c r="C369" s="20" t="s">
        <v>109</v>
      </c>
      <c r="D369" s="13"/>
      <c r="E369" s="17">
        <v>0</v>
      </c>
      <c r="F369" s="13">
        <v>5</v>
      </c>
      <c r="G369" s="13">
        <v>5</v>
      </c>
      <c r="H369" s="14">
        <f t="shared" si="68"/>
        <v>0</v>
      </c>
      <c r="I369" s="14">
        <f t="shared" si="69"/>
        <v>0</v>
      </c>
      <c r="J369" s="13">
        <v>0.01</v>
      </c>
      <c r="K369" s="13"/>
    </row>
    <row r="370" spans="1:11" x14ac:dyDescent="0.2">
      <c r="A370" s="3"/>
      <c r="B370" s="3"/>
      <c r="C370" s="20" t="s">
        <v>110</v>
      </c>
      <c r="D370" s="13"/>
      <c r="E370" s="17">
        <v>0</v>
      </c>
      <c r="F370" s="13">
        <v>5</v>
      </c>
      <c r="G370" s="13">
        <v>5</v>
      </c>
      <c r="H370" s="14">
        <f t="shared" si="68"/>
        <v>0</v>
      </c>
      <c r="I370" s="14">
        <f t="shared" si="69"/>
        <v>0</v>
      </c>
      <c r="J370" s="13">
        <v>0.01</v>
      </c>
      <c r="K370" s="13"/>
    </row>
    <row r="371" spans="1:11" x14ac:dyDescent="0.2">
      <c r="A371" s="3"/>
      <c r="B371" s="3"/>
      <c r="C371" s="20" t="s">
        <v>111</v>
      </c>
      <c r="D371" s="13"/>
      <c r="E371" s="17">
        <v>0</v>
      </c>
      <c r="F371" s="13">
        <v>5</v>
      </c>
      <c r="G371" s="13">
        <v>5</v>
      </c>
      <c r="H371" s="14">
        <f t="shared" si="68"/>
        <v>0</v>
      </c>
      <c r="I371" s="14">
        <f t="shared" si="69"/>
        <v>0</v>
      </c>
      <c r="J371" s="13">
        <v>0.01</v>
      </c>
      <c r="K371" s="13"/>
    </row>
    <row r="372" spans="1:11" x14ac:dyDescent="0.2">
      <c r="A372" s="3"/>
      <c r="B372" s="3"/>
      <c r="C372" s="20" t="s">
        <v>112</v>
      </c>
      <c r="D372" s="13"/>
      <c r="E372" s="17">
        <v>0</v>
      </c>
      <c r="F372" s="13">
        <v>5</v>
      </c>
      <c r="G372" s="13">
        <v>5</v>
      </c>
      <c r="H372" s="14">
        <f t="shared" si="68"/>
        <v>0</v>
      </c>
      <c r="I372" s="14">
        <f t="shared" si="69"/>
        <v>0</v>
      </c>
      <c r="J372" s="13">
        <v>0.01</v>
      </c>
      <c r="K372" s="13"/>
    </row>
    <row r="373" spans="1:11" x14ac:dyDescent="0.2">
      <c r="A373" s="3"/>
      <c r="B373" s="3"/>
      <c r="C373" s="20" t="s">
        <v>113</v>
      </c>
      <c r="D373" s="13"/>
      <c r="E373" s="17">
        <v>0</v>
      </c>
      <c r="F373" s="13">
        <v>5</v>
      </c>
      <c r="G373" s="13">
        <v>5</v>
      </c>
      <c r="H373" s="14">
        <f t="shared" si="68"/>
        <v>0</v>
      </c>
      <c r="I373" s="14">
        <f t="shared" si="69"/>
        <v>0</v>
      </c>
      <c r="J373" s="13">
        <v>0.01</v>
      </c>
      <c r="K373" s="13"/>
    </row>
    <row r="374" spans="1:11" x14ac:dyDescent="0.2">
      <c r="A374" s="3"/>
      <c r="B374" s="3"/>
      <c r="C374" s="20" t="s">
        <v>114</v>
      </c>
      <c r="D374" s="13"/>
      <c r="E374" s="17">
        <v>0</v>
      </c>
      <c r="F374" s="13">
        <v>5</v>
      </c>
      <c r="G374" s="13">
        <v>5</v>
      </c>
      <c r="H374" s="14">
        <f t="shared" si="68"/>
        <v>0</v>
      </c>
      <c r="I374" s="14">
        <f t="shared" si="69"/>
        <v>0</v>
      </c>
      <c r="J374" s="13">
        <v>0.01</v>
      </c>
      <c r="K374" s="13"/>
    </row>
    <row r="375" spans="1:11" x14ac:dyDescent="0.2">
      <c r="A375" s="3"/>
      <c r="B375" s="3"/>
      <c r="C375" s="20" t="s">
        <v>31</v>
      </c>
      <c r="D375" s="13"/>
      <c r="E375" s="17">
        <v>0</v>
      </c>
      <c r="F375" s="13">
        <v>5</v>
      </c>
      <c r="G375" s="13">
        <v>5</v>
      </c>
      <c r="H375" s="14">
        <f t="shared" si="68"/>
        <v>0</v>
      </c>
      <c r="I375" s="14">
        <f t="shared" si="69"/>
        <v>0</v>
      </c>
      <c r="J375" s="13">
        <v>0.01</v>
      </c>
      <c r="K375" s="13"/>
    </row>
    <row r="376" spans="1:11" x14ac:dyDescent="0.2">
      <c r="A376" s="3"/>
      <c r="B376" s="3"/>
      <c r="C376" s="20" t="s">
        <v>32</v>
      </c>
      <c r="D376" s="13"/>
      <c r="E376" s="17">
        <v>0</v>
      </c>
      <c r="F376" s="13">
        <v>5</v>
      </c>
      <c r="G376" s="13">
        <v>5</v>
      </c>
      <c r="H376" s="14">
        <f t="shared" si="68"/>
        <v>0</v>
      </c>
      <c r="I376" s="14">
        <f t="shared" si="69"/>
        <v>0</v>
      </c>
      <c r="J376" s="13">
        <v>0.01</v>
      </c>
      <c r="K376" s="13"/>
    </row>
    <row r="377" spans="1:11" x14ac:dyDescent="0.2">
      <c r="A377" s="3"/>
      <c r="B377" s="3"/>
      <c r="C377" s="20" t="s">
        <v>33</v>
      </c>
      <c r="D377" s="13"/>
      <c r="E377" s="17">
        <v>0</v>
      </c>
      <c r="F377" s="13">
        <v>5</v>
      </c>
      <c r="G377" s="13">
        <v>5</v>
      </c>
      <c r="H377" s="14">
        <f t="shared" si="68"/>
        <v>0</v>
      </c>
      <c r="I377" s="14">
        <f t="shared" si="69"/>
        <v>0</v>
      </c>
      <c r="J377" s="13">
        <v>0.01</v>
      </c>
      <c r="K377" s="13"/>
    </row>
    <row r="378" spans="1:11" x14ac:dyDescent="0.2">
      <c r="A378" s="3"/>
      <c r="B378" s="3"/>
      <c r="C378" s="20" t="s">
        <v>34</v>
      </c>
      <c r="D378" s="13"/>
      <c r="E378" s="17">
        <v>0</v>
      </c>
      <c r="F378" s="13">
        <v>5</v>
      </c>
      <c r="G378" s="13">
        <v>5</v>
      </c>
      <c r="H378" s="14">
        <f t="shared" si="68"/>
        <v>0</v>
      </c>
      <c r="I378" s="14">
        <f t="shared" si="69"/>
        <v>0</v>
      </c>
      <c r="J378" s="13">
        <v>0.01</v>
      </c>
      <c r="K378" s="13"/>
    </row>
    <row r="379" spans="1:11" x14ac:dyDescent="0.2">
      <c r="A379" s="3"/>
      <c r="B379" s="3"/>
      <c r="C379" s="20" t="s">
        <v>35</v>
      </c>
      <c r="D379" s="13"/>
      <c r="E379" s="17">
        <v>0</v>
      </c>
      <c r="F379" s="13">
        <v>5</v>
      </c>
      <c r="G379" s="13">
        <v>5</v>
      </c>
      <c r="H379" s="14">
        <f t="shared" si="68"/>
        <v>0</v>
      </c>
      <c r="I379" s="14">
        <f t="shared" si="69"/>
        <v>0</v>
      </c>
      <c r="J379" s="13">
        <v>0.01</v>
      </c>
      <c r="K379" s="13"/>
    </row>
    <row r="380" spans="1:11" x14ac:dyDescent="0.2">
      <c r="A380" s="3"/>
      <c r="B380" s="3"/>
      <c r="C380" s="20" t="s">
        <v>36</v>
      </c>
      <c r="D380" s="13"/>
      <c r="E380" s="17">
        <v>0</v>
      </c>
      <c r="F380" s="13">
        <v>5</v>
      </c>
      <c r="G380" s="13">
        <v>5</v>
      </c>
      <c r="H380" s="14">
        <f t="shared" si="68"/>
        <v>0</v>
      </c>
      <c r="I380" s="14">
        <f t="shared" si="69"/>
        <v>0</v>
      </c>
      <c r="J380" s="13">
        <v>0.01</v>
      </c>
      <c r="K380" s="13"/>
    </row>
    <row r="381" spans="1:11" x14ac:dyDescent="0.2">
      <c r="A381" s="3"/>
      <c r="B381" s="3"/>
      <c r="C381" s="20" t="s">
        <v>115</v>
      </c>
      <c r="D381" s="13"/>
      <c r="E381" s="17">
        <v>0</v>
      </c>
      <c r="F381" s="13">
        <v>5</v>
      </c>
      <c r="G381" s="13">
        <v>5</v>
      </c>
      <c r="H381" s="14">
        <f t="shared" si="68"/>
        <v>0</v>
      </c>
      <c r="I381" s="14">
        <f t="shared" si="69"/>
        <v>0</v>
      </c>
      <c r="J381" s="13">
        <v>0.01</v>
      </c>
      <c r="K381" s="13"/>
    </row>
    <row r="382" spans="1:11" x14ac:dyDescent="0.2">
      <c r="A382" s="3"/>
      <c r="B382" s="3"/>
      <c r="C382" s="20" t="s">
        <v>116</v>
      </c>
      <c r="D382" s="13"/>
      <c r="E382" s="17">
        <v>0</v>
      </c>
      <c r="F382" s="13">
        <v>10</v>
      </c>
      <c r="G382" s="13">
        <v>9</v>
      </c>
      <c r="H382" s="14">
        <f t="shared" si="68"/>
        <v>0</v>
      </c>
      <c r="I382" s="14">
        <f t="shared" si="69"/>
        <v>0</v>
      </c>
      <c r="J382" s="13">
        <v>0.01</v>
      </c>
      <c r="K382" s="13"/>
    </row>
    <row r="383" spans="1:11" ht="17" thickBot="1" x14ac:dyDescent="0.25">
      <c r="A383" s="33"/>
      <c r="B383" s="33"/>
      <c r="C383" s="34" t="s">
        <v>37</v>
      </c>
      <c r="D383" s="35"/>
      <c r="E383" s="36">
        <v>0</v>
      </c>
      <c r="F383" s="35">
        <v>5</v>
      </c>
      <c r="G383" s="35">
        <v>5</v>
      </c>
      <c r="H383" s="37">
        <f t="shared" si="68"/>
        <v>0</v>
      </c>
      <c r="I383" s="37">
        <f t="shared" si="69"/>
        <v>0</v>
      </c>
      <c r="J383" s="35">
        <v>0.01</v>
      </c>
      <c r="K383" s="3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"/>
  <sheetViews>
    <sheetView zoomScale="91" zoomScaleNormal="91" zoomScalePageLayoutView="91" workbookViewId="0">
      <selection activeCell="A72" sqref="A72"/>
    </sheetView>
  </sheetViews>
  <sheetFormatPr baseColWidth="10" defaultRowHeight="16" x14ac:dyDescent="0.2"/>
  <cols>
    <col min="1" max="1" width="18.6640625" customWidth="1"/>
    <col min="2" max="2" width="65" customWidth="1"/>
  </cols>
  <sheetData>
    <row r="1" spans="1:9" x14ac:dyDescent="0.2">
      <c r="A1" s="95"/>
      <c r="B1" s="96" t="s">
        <v>39</v>
      </c>
      <c r="C1" s="95"/>
      <c r="D1" s="95"/>
      <c r="E1" s="95"/>
    </row>
    <row r="2" spans="1:9" x14ac:dyDescent="0.2">
      <c r="A2" s="9" t="s">
        <v>40</v>
      </c>
      <c r="B2" s="11">
        <f>E90</f>
        <v>0</v>
      </c>
      <c r="E2" s="1"/>
    </row>
    <row r="3" spans="1:9" x14ac:dyDescent="0.2">
      <c r="A3" s="9" t="s">
        <v>41</v>
      </c>
      <c r="B3" s="154">
        <f>G90</f>
        <v>0</v>
      </c>
      <c r="E3" s="1"/>
    </row>
    <row r="4" spans="1:9" x14ac:dyDescent="0.2">
      <c r="A4" s="6" t="s">
        <v>38</v>
      </c>
      <c r="B4" s="155">
        <f>I90</f>
        <v>0</v>
      </c>
      <c r="E4" s="1"/>
    </row>
    <row r="5" spans="1:9" s="101" customFormat="1" ht="17" thickBot="1" x14ac:dyDescent="0.25">
      <c r="A5" s="98"/>
      <c r="B5" s="99"/>
      <c r="C5" s="99"/>
      <c r="D5" s="99"/>
      <c r="E5" s="100"/>
    </row>
    <row r="6" spans="1:9" ht="33" thickBot="1" x14ac:dyDescent="0.25">
      <c r="A6" s="102" t="s">
        <v>42</v>
      </c>
      <c r="B6" s="102" t="s">
        <v>0</v>
      </c>
      <c r="C6" s="102" t="s">
        <v>117</v>
      </c>
      <c r="D6" s="102" t="s">
        <v>118</v>
      </c>
      <c r="E6" s="102" t="s">
        <v>119</v>
      </c>
      <c r="F6" s="103" t="s">
        <v>120</v>
      </c>
      <c r="G6" s="102" t="s">
        <v>121</v>
      </c>
      <c r="H6" s="102" t="s">
        <v>38</v>
      </c>
      <c r="I6" s="102" t="s">
        <v>122</v>
      </c>
    </row>
    <row r="7" spans="1:9" ht="32" customHeight="1" x14ac:dyDescent="0.2">
      <c r="A7" s="132" t="s">
        <v>372</v>
      </c>
      <c r="B7" s="132"/>
      <c r="C7" s="132"/>
      <c r="D7" s="132"/>
      <c r="E7" s="132"/>
      <c r="F7" s="132"/>
      <c r="G7" s="132"/>
      <c r="H7" s="132"/>
      <c r="I7" s="132"/>
    </row>
    <row r="8" spans="1:9" x14ac:dyDescent="0.2">
      <c r="A8" s="117"/>
      <c r="B8" s="113" t="s">
        <v>142</v>
      </c>
      <c r="C8" s="120">
        <v>120</v>
      </c>
      <c r="D8" s="104">
        <v>0</v>
      </c>
      <c r="E8" s="109">
        <f t="shared" ref="E8:E15" si="0">C8*D8</f>
        <v>0</v>
      </c>
      <c r="F8" s="110">
        <v>0.115</v>
      </c>
      <c r="G8" s="111">
        <f t="shared" ref="G8:G15" si="1">F8*D8</f>
        <v>0</v>
      </c>
      <c r="H8" s="118">
        <v>8.4000000000000003E-4</v>
      </c>
      <c r="I8" s="111">
        <f t="shared" ref="I8:I15" si="2">H8*D8</f>
        <v>0</v>
      </c>
    </row>
    <row r="9" spans="1:9" x14ac:dyDescent="0.2">
      <c r="A9" s="253" t="s">
        <v>51</v>
      </c>
      <c r="B9" s="113" t="s">
        <v>143</v>
      </c>
      <c r="C9" s="120">
        <v>120</v>
      </c>
      <c r="D9" s="104">
        <v>0</v>
      </c>
      <c r="E9" s="109">
        <f t="shared" si="0"/>
        <v>0</v>
      </c>
      <c r="F9" s="110">
        <v>0.115</v>
      </c>
      <c r="G9" s="111">
        <f t="shared" si="1"/>
        <v>0</v>
      </c>
      <c r="H9" s="118">
        <v>8.4000000000000003E-4</v>
      </c>
      <c r="I9" s="111">
        <f t="shared" si="2"/>
        <v>0</v>
      </c>
    </row>
    <row r="10" spans="1:9" x14ac:dyDescent="0.2">
      <c r="A10" s="117"/>
      <c r="B10" s="113" t="s">
        <v>144</v>
      </c>
      <c r="C10" s="120">
        <v>120</v>
      </c>
      <c r="D10" s="104">
        <v>0</v>
      </c>
      <c r="E10" s="109">
        <f t="shared" si="0"/>
        <v>0</v>
      </c>
      <c r="F10" s="110">
        <v>0.115</v>
      </c>
      <c r="G10" s="111">
        <f t="shared" si="1"/>
        <v>0</v>
      </c>
      <c r="H10" s="118">
        <v>8.4000000000000003E-4</v>
      </c>
      <c r="I10" s="111">
        <f t="shared" si="2"/>
        <v>0</v>
      </c>
    </row>
    <row r="11" spans="1:9" x14ac:dyDescent="0.2">
      <c r="A11" s="253" t="s">
        <v>51</v>
      </c>
      <c r="B11" s="113" t="s">
        <v>145</v>
      </c>
      <c r="C11" s="120">
        <v>120</v>
      </c>
      <c r="D11" s="104">
        <v>0</v>
      </c>
      <c r="E11" s="109">
        <f t="shared" si="0"/>
        <v>0</v>
      </c>
      <c r="F11" s="110">
        <v>0.115</v>
      </c>
      <c r="G11" s="111">
        <f t="shared" si="1"/>
        <v>0</v>
      </c>
      <c r="H11" s="118">
        <v>8.4000000000000003E-4</v>
      </c>
      <c r="I11" s="111">
        <f t="shared" si="2"/>
        <v>0</v>
      </c>
    </row>
    <row r="12" spans="1:9" x14ac:dyDescent="0.2">
      <c r="A12" s="117"/>
      <c r="B12" s="113" t="s">
        <v>146</v>
      </c>
      <c r="C12" s="120">
        <v>120</v>
      </c>
      <c r="D12" s="104">
        <v>0</v>
      </c>
      <c r="E12" s="109">
        <f t="shared" si="0"/>
        <v>0</v>
      </c>
      <c r="F12" s="110">
        <v>0.115</v>
      </c>
      <c r="G12" s="111">
        <f t="shared" si="1"/>
        <v>0</v>
      </c>
      <c r="H12" s="118">
        <v>8.4000000000000003E-4</v>
      </c>
      <c r="I12" s="111">
        <f t="shared" si="2"/>
        <v>0</v>
      </c>
    </row>
    <row r="13" spans="1:9" x14ac:dyDescent="0.2">
      <c r="A13" s="117"/>
      <c r="B13" s="113" t="s">
        <v>147</v>
      </c>
      <c r="C13" s="120">
        <v>120</v>
      </c>
      <c r="D13" s="104">
        <v>0</v>
      </c>
      <c r="E13" s="109">
        <f t="shared" si="0"/>
        <v>0</v>
      </c>
      <c r="F13" s="110">
        <v>0.115</v>
      </c>
      <c r="G13" s="111">
        <f t="shared" si="1"/>
        <v>0</v>
      </c>
      <c r="H13" s="118">
        <v>8.4000000000000003E-4</v>
      </c>
      <c r="I13" s="111">
        <f t="shared" si="2"/>
        <v>0</v>
      </c>
    </row>
    <row r="14" spans="1:9" x14ac:dyDescent="0.2">
      <c r="A14" s="253" t="s">
        <v>51</v>
      </c>
      <c r="B14" s="113" t="s">
        <v>148</v>
      </c>
      <c r="C14" s="120">
        <v>120</v>
      </c>
      <c r="D14" s="104">
        <v>0</v>
      </c>
      <c r="E14" s="109">
        <f t="shared" si="0"/>
        <v>0</v>
      </c>
      <c r="F14" s="110">
        <v>0.1</v>
      </c>
      <c r="G14" s="111">
        <f t="shared" si="1"/>
        <v>0</v>
      </c>
      <c r="H14" s="118">
        <v>8.4000000000000003E-4</v>
      </c>
      <c r="I14" s="111">
        <f t="shared" si="2"/>
        <v>0</v>
      </c>
    </row>
    <row r="15" spans="1:9" ht="17" thickBot="1" x14ac:dyDescent="0.25">
      <c r="A15" s="292"/>
      <c r="B15" s="285" t="s">
        <v>149</v>
      </c>
      <c r="C15" s="272">
        <v>120</v>
      </c>
      <c r="D15" s="273">
        <v>0</v>
      </c>
      <c r="E15" s="274">
        <f t="shared" si="0"/>
        <v>0</v>
      </c>
      <c r="F15" s="293">
        <v>0.1</v>
      </c>
      <c r="G15" s="276">
        <f t="shared" si="1"/>
        <v>0</v>
      </c>
      <c r="H15" s="294">
        <v>8.4000000000000003E-4</v>
      </c>
      <c r="I15" s="276">
        <f t="shared" si="2"/>
        <v>0</v>
      </c>
    </row>
    <row r="16" spans="1:9" s="97" customFormat="1" x14ac:dyDescent="0.2">
      <c r="A16" s="264"/>
      <c r="B16" s="265"/>
      <c r="C16" s="266"/>
      <c r="D16" s="278"/>
      <c r="E16" s="267"/>
      <c r="F16" s="268"/>
      <c r="G16" s="269"/>
      <c r="H16" s="279"/>
      <c r="I16" s="270"/>
    </row>
    <row r="17" spans="1:9" ht="31" customHeight="1" x14ac:dyDescent="0.2">
      <c r="A17" s="132" t="s">
        <v>373</v>
      </c>
      <c r="B17" s="132"/>
      <c r="C17" s="132"/>
      <c r="D17" s="132"/>
      <c r="E17" s="132"/>
      <c r="F17" s="132"/>
      <c r="G17" s="132"/>
      <c r="H17" s="132"/>
      <c r="I17" s="132"/>
    </row>
    <row r="18" spans="1:9" x14ac:dyDescent="0.2">
      <c r="A18" s="112"/>
      <c r="B18" s="113" t="s">
        <v>135</v>
      </c>
      <c r="C18" s="114">
        <v>80</v>
      </c>
      <c r="D18" s="104">
        <v>0</v>
      </c>
      <c r="E18" s="109">
        <f t="shared" ref="E18:E24" si="3">C18*D18</f>
        <v>0</v>
      </c>
      <c r="F18" s="115">
        <f>100/1000</f>
        <v>0.1</v>
      </c>
      <c r="G18" s="111">
        <f t="shared" ref="G18:G24" si="4">F18*D18</f>
        <v>0</v>
      </c>
      <c r="H18" s="116">
        <v>5.2499999999999997E-4</v>
      </c>
      <c r="I18" s="111">
        <f t="shared" ref="I18:I24" si="5">H18*D18</f>
        <v>0</v>
      </c>
    </row>
    <row r="19" spans="1:9" x14ac:dyDescent="0.2">
      <c r="A19" s="112"/>
      <c r="B19" s="113" t="s">
        <v>136</v>
      </c>
      <c r="C19" s="114">
        <v>80</v>
      </c>
      <c r="D19" s="104">
        <v>0</v>
      </c>
      <c r="E19" s="109">
        <f t="shared" si="3"/>
        <v>0</v>
      </c>
      <c r="F19" s="115">
        <f t="shared" ref="F19" si="6">100/1000</f>
        <v>0.1</v>
      </c>
      <c r="G19" s="111">
        <f t="shared" si="4"/>
        <v>0</v>
      </c>
      <c r="H19" s="116">
        <v>5.2499999999999997E-4</v>
      </c>
      <c r="I19" s="111">
        <f t="shared" si="5"/>
        <v>0</v>
      </c>
    </row>
    <row r="20" spans="1:9" x14ac:dyDescent="0.2">
      <c r="A20" s="253" t="s">
        <v>51</v>
      </c>
      <c r="B20" s="113" t="s">
        <v>137</v>
      </c>
      <c r="C20" s="114">
        <v>70</v>
      </c>
      <c r="D20" s="104">
        <v>0</v>
      </c>
      <c r="E20" s="109">
        <f t="shared" si="3"/>
        <v>0</v>
      </c>
      <c r="F20" s="115">
        <f>50/1000</f>
        <v>0.05</v>
      </c>
      <c r="G20" s="111">
        <f t="shared" si="4"/>
        <v>0</v>
      </c>
      <c r="H20" s="116">
        <v>5.2499999999999997E-4</v>
      </c>
      <c r="I20" s="111">
        <f t="shared" si="5"/>
        <v>0</v>
      </c>
    </row>
    <row r="21" spans="1:9" x14ac:dyDescent="0.2">
      <c r="A21" s="253" t="s">
        <v>51</v>
      </c>
      <c r="B21" s="113" t="s">
        <v>138</v>
      </c>
      <c r="C21" s="114">
        <v>70</v>
      </c>
      <c r="D21" s="104">
        <v>0</v>
      </c>
      <c r="E21" s="109">
        <f t="shared" si="3"/>
        <v>0</v>
      </c>
      <c r="F21" s="115">
        <f t="shared" ref="F21:F22" si="7">50/1000</f>
        <v>0.05</v>
      </c>
      <c r="G21" s="111">
        <f t="shared" si="4"/>
        <v>0</v>
      </c>
      <c r="H21" s="116">
        <v>5.2499999999999997E-4</v>
      </c>
      <c r="I21" s="111">
        <f t="shared" si="5"/>
        <v>0</v>
      </c>
    </row>
    <row r="22" spans="1:9" x14ac:dyDescent="0.2">
      <c r="A22" s="253" t="s">
        <v>51</v>
      </c>
      <c r="B22" s="113" t="s">
        <v>139</v>
      </c>
      <c r="C22" s="114">
        <v>70</v>
      </c>
      <c r="D22" s="104">
        <v>0</v>
      </c>
      <c r="E22" s="109">
        <f t="shared" si="3"/>
        <v>0</v>
      </c>
      <c r="F22" s="115">
        <f t="shared" si="7"/>
        <v>0.05</v>
      </c>
      <c r="G22" s="111">
        <f t="shared" si="4"/>
        <v>0</v>
      </c>
      <c r="H22" s="116">
        <v>5.2499999999999997E-4</v>
      </c>
      <c r="I22" s="111">
        <f t="shared" si="5"/>
        <v>0</v>
      </c>
    </row>
    <row r="23" spans="1:9" x14ac:dyDescent="0.2">
      <c r="A23" s="253" t="s">
        <v>51</v>
      </c>
      <c r="B23" s="113" t="s">
        <v>140</v>
      </c>
      <c r="C23" s="114">
        <v>70</v>
      </c>
      <c r="D23" s="104">
        <v>0</v>
      </c>
      <c r="E23" s="109">
        <f t="shared" si="3"/>
        <v>0</v>
      </c>
      <c r="F23" s="115">
        <f>45/1000</f>
        <v>4.4999999999999998E-2</v>
      </c>
      <c r="G23" s="111">
        <f t="shared" si="4"/>
        <v>0</v>
      </c>
      <c r="H23" s="116">
        <v>5.2499999999999997E-4</v>
      </c>
      <c r="I23" s="111">
        <f t="shared" si="5"/>
        <v>0</v>
      </c>
    </row>
    <row r="24" spans="1:9" ht="17" thickBot="1" x14ac:dyDescent="0.25">
      <c r="A24" s="295"/>
      <c r="B24" s="285" t="s">
        <v>141</v>
      </c>
      <c r="C24" s="296">
        <v>70</v>
      </c>
      <c r="D24" s="273">
        <v>0</v>
      </c>
      <c r="E24" s="274">
        <f t="shared" si="3"/>
        <v>0</v>
      </c>
      <c r="F24" s="293">
        <f>60/1000</f>
        <v>0.06</v>
      </c>
      <c r="G24" s="276">
        <f t="shared" si="4"/>
        <v>0</v>
      </c>
      <c r="H24" s="294">
        <v>5.2499999999999997E-4</v>
      </c>
      <c r="I24" s="276">
        <f t="shared" si="5"/>
        <v>0</v>
      </c>
    </row>
    <row r="25" spans="1:9" s="97" customFormat="1" x14ac:dyDescent="0.2">
      <c r="A25" s="264"/>
      <c r="B25" s="265"/>
      <c r="C25" s="266"/>
      <c r="D25" s="278"/>
      <c r="E25" s="267"/>
      <c r="F25" s="268"/>
      <c r="G25" s="269"/>
      <c r="H25" s="279"/>
      <c r="I25" s="270"/>
    </row>
    <row r="26" spans="1:9" s="97" customFormat="1" ht="33" customHeight="1" x14ac:dyDescent="0.15">
      <c r="A26" s="133" t="s">
        <v>374</v>
      </c>
      <c r="B26" s="133"/>
      <c r="C26" s="134"/>
      <c r="D26" s="135"/>
      <c r="E26" s="136"/>
      <c r="F26" s="135"/>
      <c r="G26" s="135"/>
      <c r="H26" s="137"/>
      <c r="I26" s="138"/>
    </row>
    <row r="27" spans="1:9" s="97" customFormat="1" x14ac:dyDescent="0.2">
      <c r="A27" s="304" t="s">
        <v>354</v>
      </c>
      <c r="B27" s="113" t="s">
        <v>359</v>
      </c>
      <c r="C27" s="120">
        <v>140</v>
      </c>
      <c r="D27" s="104">
        <v>0</v>
      </c>
      <c r="E27" s="109">
        <f>C27*D27</f>
        <v>0</v>
      </c>
      <c r="F27" s="110">
        <v>0.1</v>
      </c>
      <c r="G27" s="111">
        <f t="shared" ref="G27:G31" si="8">F27*D27</f>
        <v>0</v>
      </c>
      <c r="H27" s="118">
        <v>8.4000000000000003E-4</v>
      </c>
      <c r="I27" s="111">
        <f t="shared" ref="I27:I31" si="9">H27*D27</f>
        <v>0</v>
      </c>
    </row>
    <row r="28" spans="1:9" s="97" customFormat="1" x14ac:dyDescent="0.2">
      <c r="A28" s="304" t="s">
        <v>354</v>
      </c>
      <c r="B28" s="113" t="s">
        <v>360</v>
      </c>
      <c r="C28" s="120">
        <v>125</v>
      </c>
      <c r="D28" s="104">
        <v>0</v>
      </c>
      <c r="E28" s="109">
        <f t="shared" ref="E28:E31" si="10">C28*D28</f>
        <v>0</v>
      </c>
      <c r="F28" s="110">
        <v>0.1</v>
      </c>
      <c r="G28" s="111">
        <f t="shared" si="8"/>
        <v>0</v>
      </c>
      <c r="H28" s="118">
        <v>8.4000000000000003E-4</v>
      </c>
      <c r="I28" s="111">
        <f t="shared" si="9"/>
        <v>0</v>
      </c>
    </row>
    <row r="29" spans="1:9" s="97" customFormat="1" x14ac:dyDescent="0.2">
      <c r="A29" s="304" t="s">
        <v>354</v>
      </c>
      <c r="B29" s="113" t="s">
        <v>361</v>
      </c>
      <c r="C29" s="120">
        <v>125</v>
      </c>
      <c r="D29" s="104">
        <v>0</v>
      </c>
      <c r="E29" s="109">
        <f t="shared" si="10"/>
        <v>0</v>
      </c>
      <c r="F29" s="110">
        <v>0.1</v>
      </c>
      <c r="G29" s="111">
        <f t="shared" si="8"/>
        <v>0</v>
      </c>
      <c r="H29" s="118">
        <v>8.4000000000000003E-4</v>
      </c>
      <c r="I29" s="111">
        <f t="shared" si="9"/>
        <v>0</v>
      </c>
    </row>
    <row r="30" spans="1:9" s="97" customFormat="1" x14ac:dyDescent="0.2">
      <c r="A30" s="304" t="s">
        <v>354</v>
      </c>
      <c r="B30" s="113" t="s">
        <v>362</v>
      </c>
      <c r="C30" s="120">
        <v>140</v>
      </c>
      <c r="D30" s="104">
        <v>0</v>
      </c>
      <c r="E30" s="109">
        <f t="shared" ref="E30" si="11">C30*D30</f>
        <v>0</v>
      </c>
      <c r="F30" s="110">
        <v>0.1</v>
      </c>
      <c r="G30" s="111">
        <f t="shared" ref="G30" si="12">F30*D30</f>
        <v>0</v>
      </c>
      <c r="H30" s="118">
        <v>8.4000000000000003E-4</v>
      </c>
      <c r="I30" s="111">
        <f t="shared" ref="I30" si="13">H30*D30</f>
        <v>0</v>
      </c>
    </row>
    <row r="31" spans="1:9" s="97" customFormat="1" x14ac:dyDescent="0.2">
      <c r="A31" s="304" t="s">
        <v>354</v>
      </c>
      <c r="B31" s="113" t="s">
        <v>363</v>
      </c>
      <c r="C31" s="120">
        <v>125</v>
      </c>
      <c r="D31" s="104">
        <v>0</v>
      </c>
      <c r="E31" s="109">
        <f t="shared" si="10"/>
        <v>0</v>
      </c>
      <c r="F31" s="110">
        <v>0.1</v>
      </c>
      <c r="G31" s="111">
        <f t="shared" si="8"/>
        <v>0</v>
      </c>
      <c r="H31" s="118">
        <v>8.4000000000000003E-4</v>
      </c>
      <c r="I31" s="111">
        <f t="shared" si="9"/>
        <v>0</v>
      </c>
    </row>
    <row r="32" spans="1:9" s="97" customFormat="1" ht="17" thickBot="1" x14ac:dyDescent="0.25">
      <c r="A32" s="305" t="s">
        <v>354</v>
      </c>
      <c r="B32" s="285" t="s">
        <v>364</v>
      </c>
      <c r="C32" s="272">
        <v>125</v>
      </c>
      <c r="D32" s="273">
        <v>0</v>
      </c>
      <c r="E32" s="274">
        <f t="shared" ref="E32" si="14">C32*D32</f>
        <v>0</v>
      </c>
      <c r="F32" s="293">
        <v>0.1</v>
      </c>
      <c r="G32" s="276">
        <f t="shared" ref="G32" si="15">F32*D32</f>
        <v>0</v>
      </c>
      <c r="H32" s="294">
        <v>8.4000000000000003E-4</v>
      </c>
      <c r="I32" s="276">
        <f t="shared" ref="I32" si="16">H32*D32</f>
        <v>0</v>
      </c>
    </row>
    <row r="33" spans="1:9" s="97" customFormat="1" x14ac:dyDescent="0.2">
      <c r="A33" s="264"/>
      <c r="B33" s="265"/>
      <c r="C33" s="266"/>
      <c r="D33" s="278"/>
      <c r="E33" s="267"/>
      <c r="F33" s="268"/>
      <c r="G33" s="269"/>
      <c r="H33" s="279"/>
      <c r="I33" s="270"/>
    </row>
    <row r="34" spans="1:9" s="97" customFormat="1" ht="31" customHeight="1" x14ac:dyDescent="0.15">
      <c r="A34" s="133" t="s">
        <v>365</v>
      </c>
      <c r="B34" s="133"/>
      <c r="C34" s="134"/>
      <c r="D34" s="135"/>
      <c r="E34" s="136"/>
      <c r="F34" s="135"/>
      <c r="G34" s="135"/>
      <c r="H34" s="137"/>
      <c r="I34" s="138"/>
    </row>
    <row r="35" spans="1:9" s="97" customFormat="1" x14ac:dyDescent="0.2">
      <c r="A35" s="253" t="s">
        <v>51</v>
      </c>
      <c r="B35" s="113" t="s">
        <v>155</v>
      </c>
      <c r="C35" s="120">
        <v>180</v>
      </c>
      <c r="D35" s="104">
        <v>0</v>
      </c>
      <c r="E35" s="109">
        <f>C35*D35</f>
        <v>0</v>
      </c>
      <c r="F35" s="121">
        <v>0.1</v>
      </c>
      <c r="G35" s="111">
        <f t="shared" ref="G35:G40" si="17">F35*D35</f>
        <v>0</v>
      </c>
      <c r="H35" s="122">
        <v>2.7039999999999998E-3</v>
      </c>
      <c r="I35" s="111">
        <f t="shared" ref="I35:I40" si="18">H35*D35</f>
        <v>0</v>
      </c>
    </row>
    <row r="36" spans="1:9" s="97" customFormat="1" x14ac:dyDescent="0.2">
      <c r="A36" s="253" t="s">
        <v>51</v>
      </c>
      <c r="B36" s="113" t="s">
        <v>156</v>
      </c>
      <c r="C36" s="120">
        <v>180</v>
      </c>
      <c r="D36" s="104">
        <v>0</v>
      </c>
      <c r="E36" s="109">
        <f t="shared" ref="E36:E40" si="19">C36*D36</f>
        <v>0</v>
      </c>
      <c r="F36" s="121">
        <v>0.1</v>
      </c>
      <c r="G36" s="111">
        <f t="shared" si="17"/>
        <v>0</v>
      </c>
      <c r="H36" s="122">
        <v>2.7039999999999998E-3</v>
      </c>
      <c r="I36" s="111">
        <f t="shared" si="18"/>
        <v>0</v>
      </c>
    </row>
    <row r="37" spans="1:9" s="97" customFormat="1" x14ac:dyDescent="0.15">
      <c r="A37" s="119"/>
      <c r="B37" s="113" t="s">
        <v>157</v>
      </c>
      <c r="C37" s="120">
        <v>180</v>
      </c>
      <c r="D37" s="104">
        <v>0</v>
      </c>
      <c r="E37" s="109">
        <f t="shared" si="19"/>
        <v>0</v>
      </c>
      <c r="F37" s="121">
        <v>0.1</v>
      </c>
      <c r="G37" s="111">
        <f t="shared" si="17"/>
        <v>0</v>
      </c>
      <c r="H37" s="122">
        <v>2.7039999999999998E-3</v>
      </c>
      <c r="I37" s="111">
        <f t="shared" si="18"/>
        <v>0</v>
      </c>
    </row>
    <row r="38" spans="1:9" s="97" customFormat="1" x14ac:dyDescent="0.15">
      <c r="A38" s="119"/>
      <c r="B38" s="113" t="s">
        <v>191</v>
      </c>
      <c r="C38" s="120">
        <v>180</v>
      </c>
      <c r="D38" s="104">
        <v>0</v>
      </c>
      <c r="E38" s="109">
        <f t="shared" si="19"/>
        <v>0</v>
      </c>
      <c r="F38" s="121">
        <v>0.1</v>
      </c>
      <c r="G38" s="111">
        <f t="shared" si="17"/>
        <v>0</v>
      </c>
      <c r="H38" s="122">
        <v>2.7039999999999998E-3</v>
      </c>
      <c r="I38" s="111">
        <f t="shared" si="18"/>
        <v>0</v>
      </c>
    </row>
    <row r="39" spans="1:9" s="97" customFormat="1" x14ac:dyDescent="0.2">
      <c r="A39" s="253" t="s">
        <v>51</v>
      </c>
      <c r="B39" s="113" t="s">
        <v>158</v>
      </c>
      <c r="C39" s="120">
        <v>180</v>
      </c>
      <c r="D39" s="104">
        <v>0</v>
      </c>
      <c r="E39" s="109">
        <f t="shared" si="19"/>
        <v>0</v>
      </c>
      <c r="F39" s="121">
        <v>0.1</v>
      </c>
      <c r="G39" s="111">
        <f t="shared" si="17"/>
        <v>0</v>
      </c>
      <c r="H39" s="122">
        <v>2.7039999999999998E-3</v>
      </c>
      <c r="I39" s="111">
        <f t="shared" si="18"/>
        <v>0</v>
      </c>
    </row>
    <row r="40" spans="1:9" s="97" customFormat="1" ht="17" thickBot="1" x14ac:dyDescent="0.2">
      <c r="A40" s="284"/>
      <c r="B40" s="285" t="s">
        <v>186</v>
      </c>
      <c r="C40" s="272">
        <v>280</v>
      </c>
      <c r="D40" s="273">
        <v>0</v>
      </c>
      <c r="E40" s="274">
        <f t="shared" si="19"/>
        <v>0</v>
      </c>
      <c r="F40" s="275">
        <v>0.35</v>
      </c>
      <c r="G40" s="276">
        <f t="shared" si="17"/>
        <v>0</v>
      </c>
      <c r="H40" s="277">
        <v>2.7039999999999998E-3</v>
      </c>
      <c r="I40" s="276">
        <f t="shared" si="18"/>
        <v>0</v>
      </c>
    </row>
    <row r="41" spans="1:9" s="97" customFormat="1" x14ac:dyDescent="0.2">
      <c r="A41" s="264"/>
      <c r="B41" s="265"/>
      <c r="C41" s="266"/>
      <c r="D41" s="278"/>
      <c r="E41" s="267"/>
      <c r="F41" s="268"/>
      <c r="G41" s="269"/>
      <c r="H41" s="279"/>
      <c r="I41" s="270"/>
    </row>
    <row r="42" spans="1:9" s="97" customFormat="1" ht="32" customHeight="1" x14ac:dyDescent="0.15">
      <c r="A42" s="133" t="s">
        <v>366</v>
      </c>
      <c r="B42" s="133"/>
      <c r="C42" s="134"/>
      <c r="D42" s="135"/>
      <c r="E42" s="136"/>
      <c r="F42" s="135"/>
      <c r="G42" s="135"/>
      <c r="H42" s="137"/>
      <c r="I42" s="138"/>
    </row>
    <row r="43" spans="1:9" s="97" customFormat="1" x14ac:dyDescent="0.15">
      <c r="A43" s="119"/>
      <c r="B43" s="113" t="s">
        <v>150</v>
      </c>
      <c r="C43" s="120">
        <v>60</v>
      </c>
      <c r="D43" s="104">
        <v>0</v>
      </c>
      <c r="E43" s="109">
        <f>C43*D43</f>
        <v>0</v>
      </c>
      <c r="F43" s="121">
        <v>7.0000000000000007E-2</v>
      </c>
      <c r="G43" s="111">
        <f t="shared" ref="G43:G72" si="20">F43*D43</f>
        <v>0</v>
      </c>
      <c r="H43" s="122">
        <v>3.2499999999999999E-4</v>
      </c>
      <c r="I43" s="111">
        <f t="shared" ref="I43:I72" si="21">H43*D43</f>
        <v>0</v>
      </c>
    </row>
    <row r="44" spans="1:9" s="97" customFormat="1" x14ac:dyDescent="0.15">
      <c r="A44" s="119"/>
      <c r="B44" s="113" t="s">
        <v>151</v>
      </c>
      <c r="C44" s="120">
        <v>60</v>
      </c>
      <c r="D44" s="104">
        <v>0</v>
      </c>
      <c r="E44" s="109">
        <f t="shared" ref="E44:E72" si="22">C44*D44</f>
        <v>0</v>
      </c>
      <c r="F44" s="121">
        <v>7.0000000000000007E-2</v>
      </c>
      <c r="G44" s="111">
        <f t="shared" si="20"/>
        <v>0</v>
      </c>
      <c r="H44" s="122">
        <v>3.2499999999999999E-4</v>
      </c>
      <c r="I44" s="111">
        <f t="shared" si="21"/>
        <v>0</v>
      </c>
    </row>
    <row r="45" spans="1:9" s="97" customFormat="1" x14ac:dyDescent="0.15">
      <c r="A45" s="119"/>
      <c r="B45" s="113" t="s">
        <v>152</v>
      </c>
      <c r="C45" s="120">
        <v>60</v>
      </c>
      <c r="D45" s="104">
        <v>0</v>
      </c>
      <c r="E45" s="109">
        <f t="shared" si="22"/>
        <v>0</v>
      </c>
      <c r="F45" s="121">
        <v>7.0000000000000007E-2</v>
      </c>
      <c r="G45" s="111">
        <f t="shared" si="20"/>
        <v>0</v>
      </c>
      <c r="H45" s="122">
        <v>3.2499999999999999E-4</v>
      </c>
      <c r="I45" s="111">
        <f t="shared" si="21"/>
        <v>0</v>
      </c>
    </row>
    <row r="46" spans="1:9" s="97" customFormat="1" ht="17" thickBot="1" x14ac:dyDescent="0.2">
      <c r="A46" s="284"/>
      <c r="B46" s="285" t="s">
        <v>153</v>
      </c>
      <c r="C46" s="272">
        <v>60</v>
      </c>
      <c r="D46" s="273">
        <v>0</v>
      </c>
      <c r="E46" s="274">
        <f t="shared" si="22"/>
        <v>0</v>
      </c>
      <c r="F46" s="275">
        <v>7.0000000000000007E-2</v>
      </c>
      <c r="G46" s="276">
        <f t="shared" si="20"/>
        <v>0</v>
      </c>
      <c r="H46" s="277">
        <v>3.2499999999999999E-4</v>
      </c>
      <c r="I46" s="276">
        <f t="shared" si="21"/>
        <v>0</v>
      </c>
    </row>
    <row r="47" spans="1:9" s="97" customFormat="1" x14ac:dyDescent="0.2">
      <c r="A47" s="264"/>
      <c r="B47" s="265"/>
      <c r="C47" s="266"/>
      <c r="D47" s="278"/>
      <c r="E47" s="267"/>
      <c r="F47" s="268"/>
      <c r="G47" s="269"/>
      <c r="H47" s="279"/>
      <c r="I47" s="270"/>
    </row>
    <row r="48" spans="1:9" s="97" customFormat="1" ht="31" customHeight="1" x14ac:dyDescent="0.15">
      <c r="A48" s="182" t="s">
        <v>375</v>
      </c>
      <c r="B48" s="170"/>
      <c r="C48" s="171"/>
      <c r="D48" s="172"/>
      <c r="E48" s="173"/>
      <c r="F48" s="172"/>
      <c r="G48" s="172"/>
      <c r="H48" s="172"/>
      <c r="I48" s="127"/>
    </row>
    <row r="49" spans="1:9" s="97" customFormat="1" x14ac:dyDescent="0.2">
      <c r="A49" s="251" t="s">
        <v>63</v>
      </c>
      <c r="B49" s="165" t="s">
        <v>190</v>
      </c>
      <c r="C49" s="166">
        <v>379</v>
      </c>
      <c r="D49" s="105">
        <v>0</v>
      </c>
      <c r="E49" s="167">
        <f t="shared" ref="E49:E53" si="23">C49*D49</f>
        <v>0</v>
      </c>
      <c r="F49" s="161">
        <v>0.35</v>
      </c>
      <c r="G49" s="168">
        <f t="shared" ref="G49:G53" si="24">F49*D49</f>
        <v>0</v>
      </c>
      <c r="H49" s="169">
        <v>6.0000000000000001E-3</v>
      </c>
      <c r="I49" s="168">
        <f t="shared" ref="I49:I53" si="25">H49*D49</f>
        <v>0</v>
      </c>
    </row>
    <row r="50" spans="1:9" s="97" customFormat="1" x14ac:dyDescent="0.2">
      <c r="A50" s="251" t="s">
        <v>63</v>
      </c>
      <c r="B50" s="165" t="s">
        <v>192</v>
      </c>
      <c r="C50" s="166">
        <v>379</v>
      </c>
      <c r="D50" s="105">
        <v>0</v>
      </c>
      <c r="E50" s="167">
        <f t="shared" si="23"/>
        <v>0</v>
      </c>
      <c r="F50" s="161">
        <v>0.35</v>
      </c>
      <c r="G50" s="168">
        <f t="shared" si="24"/>
        <v>0</v>
      </c>
      <c r="H50" s="169">
        <v>6.0000000000000001E-3</v>
      </c>
      <c r="I50" s="168">
        <f t="shared" si="25"/>
        <v>0</v>
      </c>
    </row>
    <row r="51" spans="1:9" s="97" customFormat="1" ht="32" x14ac:dyDescent="0.2">
      <c r="A51" s="304" t="s">
        <v>354</v>
      </c>
      <c r="B51" s="175" t="s">
        <v>193</v>
      </c>
      <c r="C51" s="166">
        <v>379</v>
      </c>
      <c r="D51" s="105">
        <v>0</v>
      </c>
      <c r="E51" s="167">
        <f t="shared" si="23"/>
        <v>0</v>
      </c>
      <c r="F51" s="161">
        <v>0.35</v>
      </c>
      <c r="G51" s="168">
        <f t="shared" si="24"/>
        <v>0</v>
      </c>
      <c r="H51" s="169">
        <v>6.0000000000000001E-3</v>
      </c>
      <c r="I51" s="168">
        <f t="shared" si="25"/>
        <v>0</v>
      </c>
    </row>
    <row r="52" spans="1:9" s="97" customFormat="1" x14ac:dyDescent="0.2">
      <c r="A52" s="304" t="s">
        <v>354</v>
      </c>
      <c r="B52" s="162" t="s">
        <v>194</v>
      </c>
      <c r="C52" s="120">
        <v>379</v>
      </c>
      <c r="D52" s="104">
        <v>0</v>
      </c>
      <c r="E52" s="109">
        <f t="shared" si="23"/>
        <v>0</v>
      </c>
      <c r="F52" s="121">
        <v>0.35</v>
      </c>
      <c r="G52" s="111">
        <f t="shared" si="24"/>
        <v>0</v>
      </c>
      <c r="H52" s="122">
        <v>6.0000000000000001E-3</v>
      </c>
      <c r="I52" s="111">
        <f t="shared" si="25"/>
        <v>0</v>
      </c>
    </row>
    <row r="53" spans="1:9" s="97" customFormat="1" ht="17" thickBot="1" x14ac:dyDescent="0.25">
      <c r="A53" s="305" t="s">
        <v>354</v>
      </c>
      <c r="B53" s="306" t="s">
        <v>195</v>
      </c>
      <c r="C53" s="307">
        <v>379</v>
      </c>
      <c r="D53" s="308">
        <v>0</v>
      </c>
      <c r="E53" s="309">
        <f t="shared" si="23"/>
        <v>0</v>
      </c>
      <c r="F53" s="310">
        <v>0.35</v>
      </c>
      <c r="G53" s="311">
        <f t="shared" si="24"/>
        <v>0</v>
      </c>
      <c r="H53" s="297">
        <v>6.0000000000000001E-3</v>
      </c>
      <c r="I53" s="311">
        <f t="shared" si="25"/>
        <v>0</v>
      </c>
    </row>
    <row r="54" spans="1:9" s="97" customFormat="1" x14ac:dyDescent="0.2">
      <c r="A54" s="264"/>
      <c r="B54" s="265"/>
      <c r="C54" s="266"/>
      <c r="D54" s="278"/>
      <c r="E54" s="267"/>
      <c r="F54" s="268"/>
      <c r="G54" s="269"/>
      <c r="H54" s="279"/>
      <c r="I54" s="270"/>
    </row>
    <row r="55" spans="1:9" s="97" customFormat="1" ht="32" customHeight="1" x14ac:dyDescent="0.15">
      <c r="A55" s="133" t="s">
        <v>367</v>
      </c>
      <c r="B55" s="133"/>
      <c r="C55" s="134"/>
      <c r="D55" s="135"/>
      <c r="E55" s="136"/>
      <c r="F55" s="135"/>
      <c r="G55" s="135"/>
      <c r="H55" s="137"/>
      <c r="I55" s="138"/>
    </row>
    <row r="56" spans="1:9" s="97" customFormat="1" x14ac:dyDescent="0.2">
      <c r="A56" s="164"/>
      <c r="B56" s="165" t="s">
        <v>187</v>
      </c>
      <c r="C56" s="166">
        <v>215</v>
      </c>
      <c r="D56" s="105">
        <v>0</v>
      </c>
      <c r="E56" s="167">
        <f t="shared" ref="E56:E62" si="26">C56*D56</f>
        <v>0</v>
      </c>
      <c r="F56" s="161">
        <v>0.35</v>
      </c>
      <c r="G56" s="168">
        <f t="shared" ref="G56:G62" si="27">F56*D56</f>
        <v>0</v>
      </c>
      <c r="H56" s="169">
        <v>8.3999999999999995E-3</v>
      </c>
      <c r="I56" s="168">
        <f t="shared" ref="I56:I62" si="28">H56*D56</f>
        <v>0</v>
      </c>
    </row>
    <row r="57" spans="1:9" s="97" customFormat="1" x14ac:dyDescent="0.2">
      <c r="A57" s="251"/>
      <c r="B57" s="163" t="s">
        <v>189</v>
      </c>
      <c r="C57" s="120">
        <v>190</v>
      </c>
      <c r="D57" s="104">
        <v>0</v>
      </c>
      <c r="E57" s="109">
        <f t="shared" si="26"/>
        <v>0</v>
      </c>
      <c r="F57" s="121">
        <v>0.2</v>
      </c>
      <c r="G57" s="111">
        <f t="shared" si="27"/>
        <v>0</v>
      </c>
      <c r="H57" s="122">
        <v>4.3750000000000004E-3</v>
      </c>
      <c r="I57" s="111">
        <f t="shared" si="28"/>
        <v>0</v>
      </c>
    </row>
    <row r="58" spans="1:9" s="97" customFormat="1" x14ac:dyDescent="0.2">
      <c r="A58" s="251"/>
      <c r="B58" s="162" t="s">
        <v>188</v>
      </c>
      <c r="C58" s="120">
        <v>185</v>
      </c>
      <c r="D58" s="104">
        <v>0</v>
      </c>
      <c r="E58" s="109">
        <f t="shared" ref="E58:E61" si="29">C58*D58</f>
        <v>0</v>
      </c>
      <c r="F58" s="121">
        <v>0.3</v>
      </c>
      <c r="G58" s="111">
        <f t="shared" ref="G58:G61" si="30">F58*D58</f>
        <v>0</v>
      </c>
      <c r="H58" s="122">
        <v>1.2500000000000001E-2</v>
      </c>
      <c r="I58" s="111">
        <f t="shared" ref="I58:I61" si="31">H58*D58</f>
        <v>0</v>
      </c>
    </row>
    <row r="59" spans="1:9" s="97" customFormat="1" x14ac:dyDescent="0.2">
      <c r="A59" s="304" t="s">
        <v>354</v>
      </c>
      <c r="B59" s="162" t="s">
        <v>196</v>
      </c>
      <c r="C59" s="174">
        <v>399</v>
      </c>
      <c r="D59" s="105">
        <v>0</v>
      </c>
      <c r="E59" s="167">
        <f>C59*D59</f>
        <v>0</v>
      </c>
      <c r="F59" s="161">
        <v>0.35</v>
      </c>
      <c r="G59" s="168">
        <f t="shared" ref="G59:G60" si="32">F59*D59</f>
        <v>0</v>
      </c>
      <c r="H59" s="122">
        <v>8.3999999999999995E-3</v>
      </c>
      <c r="I59" s="168">
        <f t="shared" ref="I59:I60" si="33">H59*D59</f>
        <v>0</v>
      </c>
    </row>
    <row r="60" spans="1:9" s="97" customFormat="1" x14ac:dyDescent="0.2">
      <c r="A60" s="304" t="s">
        <v>354</v>
      </c>
      <c r="B60" s="162" t="s">
        <v>197</v>
      </c>
      <c r="C60" s="174">
        <v>449</v>
      </c>
      <c r="D60" s="104">
        <v>0</v>
      </c>
      <c r="E60" s="109">
        <f>C60*D60</f>
        <v>0</v>
      </c>
      <c r="F60" s="121">
        <v>0.4</v>
      </c>
      <c r="G60" s="111">
        <f t="shared" si="32"/>
        <v>0</v>
      </c>
      <c r="H60" s="122">
        <v>8.3999999999999995E-3</v>
      </c>
      <c r="I60" s="111">
        <f t="shared" si="33"/>
        <v>0</v>
      </c>
    </row>
    <row r="61" spans="1:9" s="97" customFormat="1" x14ac:dyDescent="0.2">
      <c r="A61" s="304" t="s">
        <v>354</v>
      </c>
      <c r="B61" s="165" t="s">
        <v>352</v>
      </c>
      <c r="C61" s="166">
        <v>200</v>
      </c>
      <c r="D61" s="105">
        <v>0</v>
      </c>
      <c r="E61" s="167">
        <f t="shared" si="29"/>
        <v>0</v>
      </c>
      <c r="F61" s="161">
        <v>0.3</v>
      </c>
      <c r="G61" s="168">
        <f t="shared" si="30"/>
        <v>0</v>
      </c>
      <c r="H61" s="169">
        <v>1.2500000000000001E-2</v>
      </c>
      <c r="I61" s="168">
        <f t="shared" si="31"/>
        <v>0</v>
      </c>
    </row>
    <row r="62" spans="1:9" s="97" customFormat="1" ht="17" thickBot="1" x14ac:dyDescent="0.25">
      <c r="A62" s="305" t="s">
        <v>354</v>
      </c>
      <c r="B62" s="271" t="s">
        <v>353</v>
      </c>
      <c r="C62" s="272">
        <v>200</v>
      </c>
      <c r="D62" s="273">
        <v>0</v>
      </c>
      <c r="E62" s="274">
        <f t="shared" si="26"/>
        <v>0</v>
      </c>
      <c r="F62" s="275">
        <v>0.3</v>
      </c>
      <c r="G62" s="276">
        <f t="shared" si="27"/>
        <v>0</v>
      </c>
      <c r="H62" s="277">
        <v>1.2500000000000001E-2</v>
      </c>
      <c r="I62" s="276">
        <f t="shared" si="28"/>
        <v>0</v>
      </c>
    </row>
    <row r="63" spans="1:9" s="97" customFormat="1" x14ac:dyDescent="0.2">
      <c r="A63" s="264"/>
      <c r="B63" s="265"/>
      <c r="C63" s="266"/>
      <c r="D63" s="278"/>
      <c r="E63" s="267"/>
      <c r="F63" s="268"/>
      <c r="G63" s="269"/>
      <c r="H63" s="279"/>
      <c r="I63" s="270"/>
    </row>
    <row r="64" spans="1:9" s="97" customFormat="1" ht="32" customHeight="1" x14ac:dyDescent="0.15">
      <c r="A64" s="123" t="s">
        <v>368</v>
      </c>
      <c r="B64" s="123"/>
      <c r="C64" s="124"/>
      <c r="D64" s="125"/>
      <c r="E64" s="126"/>
      <c r="F64" s="125"/>
      <c r="G64" s="125"/>
      <c r="H64" s="283"/>
      <c r="I64" s="280"/>
    </row>
    <row r="65" spans="1:9" s="97" customFormat="1" x14ac:dyDescent="0.2">
      <c r="A65" s="254" t="s">
        <v>51</v>
      </c>
      <c r="B65" s="257" t="s">
        <v>355</v>
      </c>
      <c r="C65" s="258">
        <v>185</v>
      </c>
      <c r="D65" s="104">
        <v>0</v>
      </c>
      <c r="E65" s="260">
        <f t="shared" si="22"/>
        <v>0</v>
      </c>
      <c r="F65" s="261">
        <v>0.45</v>
      </c>
      <c r="G65" s="262">
        <f t="shared" si="20"/>
        <v>0</v>
      </c>
      <c r="H65" s="281">
        <v>1.2960000000000001E-3</v>
      </c>
      <c r="I65" s="282">
        <f t="shared" si="21"/>
        <v>0</v>
      </c>
    </row>
    <row r="66" spans="1:9" s="97" customFormat="1" x14ac:dyDescent="0.2">
      <c r="A66" s="254" t="s">
        <v>51</v>
      </c>
      <c r="B66" s="257" t="s">
        <v>356</v>
      </c>
      <c r="C66" s="258">
        <v>185</v>
      </c>
      <c r="D66" s="104">
        <v>0</v>
      </c>
      <c r="E66" s="260">
        <f t="shared" si="22"/>
        <v>0</v>
      </c>
      <c r="F66" s="261">
        <v>0.45</v>
      </c>
      <c r="G66" s="262">
        <f t="shared" si="20"/>
        <v>0</v>
      </c>
      <c r="H66" s="263">
        <v>1.2960000000000001E-3</v>
      </c>
      <c r="I66" s="262">
        <f t="shared" si="21"/>
        <v>0</v>
      </c>
    </row>
    <row r="67" spans="1:9" s="97" customFormat="1" x14ac:dyDescent="0.2">
      <c r="A67" s="255"/>
      <c r="B67" s="257" t="s">
        <v>357</v>
      </c>
      <c r="C67" s="258">
        <v>185</v>
      </c>
      <c r="D67" s="104">
        <v>0</v>
      </c>
      <c r="E67" s="260">
        <f t="shared" si="22"/>
        <v>0</v>
      </c>
      <c r="F67" s="261">
        <v>0.45</v>
      </c>
      <c r="G67" s="262">
        <f t="shared" si="20"/>
        <v>0</v>
      </c>
      <c r="H67" s="263">
        <v>1.2960000000000001E-3</v>
      </c>
      <c r="I67" s="262">
        <f t="shared" si="21"/>
        <v>0</v>
      </c>
    </row>
    <row r="68" spans="1:9" s="97" customFormat="1" x14ac:dyDescent="0.2">
      <c r="A68" s="255"/>
      <c r="B68" s="257" t="s">
        <v>358</v>
      </c>
      <c r="C68" s="258">
        <v>185</v>
      </c>
      <c r="D68" s="104">
        <v>0</v>
      </c>
      <c r="E68" s="260">
        <f t="shared" si="22"/>
        <v>0</v>
      </c>
      <c r="F68" s="261">
        <v>0.45</v>
      </c>
      <c r="G68" s="262">
        <f t="shared" si="20"/>
        <v>0</v>
      </c>
      <c r="H68" s="263">
        <v>1.2960000000000001E-3</v>
      </c>
      <c r="I68" s="262">
        <f t="shared" si="21"/>
        <v>0</v>
      </c>
    </row>
    <row r="69" spans="1:9" s="97" customFormat="1" x14ac:dyDescent="0.2">
      <c r="A69" s="255"/>
      <c r="B69" s="259" t="s">
        <v>376</v>
      </c>
      <c r="C69" s="258">
        <v>180</v>
      </c>
      <c r="D69" s="104">
        <v>0</v>
      </c>
      <c r="E69" s="260">
        <f t="shared" si="22"/>
        <v>0</v>
      </c>
      <c r="F69" s="261">
        <v>0.2</v>
      </c>
      <c r="G69" s="262">
        <f t="shared" si="20"/>
        <v>0</v>
      </c>
      <c r="H69" s="263">
        <v>1.0889999999999999E-3</v>
      </c>
      <c r="I69" s="262">
        <f t="shared" si="21"/>
        <v>0</v>
      </c>
    </row>
    <row r="70" spans="1:9" s="97" customFormat="1" x14ac:dyDescent="0.2">
      <c r="A70" s="255"/>
      <c r="B70" s="257" t="s">
        <v>377</v>
      </c>
      <c r="C70" s="258">
        <v>180</v>
      </c>
      <c r="D70" s="104">
        <v>0</v>
      </c>
      <c r="E70" s="260">
        <f t="shared" si="22"/>
        <v>0</v>
      </c>
      <c r="F70" s="261">
        <v>0.2</v>
      </c>
      <c r="G70" s="262">
        <f t="shared" si="20"/>
        <v>0</v>
      </c>
      <c r="H70" s="263">
        <v>1.0889999999999999E-3</v>
      </c>
      <c r="I70" s="262">
        <f t="shared" si="21"/>
        <v>0</v>
      </c>
    </row>
    <row r="71" spans="1:9" s="97" customFormat="1" x14ac:dyDescent="0.2">
      <c r="A71" s="256"/>
      <c r="B71" s="257" t="s">
        <v>378</v>
      </c>
      <c r="C71" s="258">
        <v>180</v>
      </c>
      <c r="D71" s="104">
        <v>0</v>
      </c>
      <c r="E71" s="260">
        <f t="shared" si="22"/>
        <v>0</v>
      </c>
      <c r="F71" s="261">
        <v>0.2</v>
      </c>
      <c r="G71" s="262">
        <f t="shared" si="20"/>
        <v>0</v>
      </c>
      <c r="H71" s="263">
        <v>1.0889999999999999E-3</v>
      </c>
      <c r="I71" s="262">
        <f t="shared" si="21"/>
        <v>0</v>
      </c>
    </row>
    <row r="72" spans="1:9" s="97" customFormat="1" ht="33" thickBot="1" x14ac:dyDescent="0.25">
      <c r="A72" s="286"/>
      <c r="B72" s="291" t="s">
        <v>379</v>
      </c>
      <c r="C72" s="312">
        <v>180</v>
      </c>
      <c r="D72" s="273">
        <v>0</v>
      </c>
      <c r="E72" s="287">
        <f t="shared" si="22"/>
        <v>0</v>
      </c>
      <c r="F72" s="288">
        <v>0.2</v>
      </c>
      <c r="G72" s="289">
        <f t="shared" si="20"/>
        <v>0</v>
      </c>
      <c r="H72" s="290">
        <v>1.0889999999999999E-3</v>
      </c>
      <c r="I72" s="289">
        <f t="shared" si="21"/>
        <v>0</v>
      </c>
    </row>
    <row r="73" spans="1:9" s="97" customFormat="1" x14ac:dyDescent="0.2">
      <c r="A73" s="264"/>
      <c r="B73" s="265"/>
      <c r="C73" s="266"/>
      <c r="D73" s="278"/>
      <c r="E73" s="267"/>
      <c r="F73" s="268"/>
      <c r="G73" s="269"/>
      <c r="H73" s="279"/>
      <c r="I73" s="270"/>
    </row>
    <row r="74" spans="1:9" ht="31" customHeight="1" x14ac:dyDescent="0.2">
      <c r="A74" s="131" t="s">
        <v>371</v>
      </c>
      <c r="B74" s="131"/>
      <c r="C74" s="131"/>
      <c r="D74" s="131"/>
      <c r="E74" s="131"/>
      <c r="F74" s="131"/>
      <c r="G74" s="131"/>
      <c r="H74" s="131"/>
      <c r="I74" s="131"/>
    </row>
    <row r="75" spans="1:9" x14ac:dyDescent="0.2">
      <c r="A75" s="251" t="s">
        <v>63</v>
      </c>
      <c r="B75" s="298" t="s">
        <v>123</v>
      </c>
      <c r="C75" s="108">
        <v>115</v>
      </c>
      <c r="D75" s="105">
        <v>0</v>
      </c>
      <c r="E75" s="109">
        <f>C75*D75</f>
        <v>0</v>
      </c>
      <c r="F75" s="110">
        <v>0.08</v>
      </c>
      <c r="G75" s="111">
        <f>F75*D75</f>
        <v>0</v>
      </c>
      <c r="H75" s="300">
        <v>8.4000000000000003E-4</v>
      </c>
      <c r="I75" s="111">
        <f>H75*D75</f>
        <v>0</v>
      </c>
    </row>
    <row r="76" spans="1:9" x14ac:dyDescent="0.2">
      <c r="A76" s="251" t="s">
        <v>63</v>
      </c>
      <c r="B76" s="299" t="s">
        <v>124</v>
      </c>
      <c r="C76" s="108">
        <v>115</v>
      </c>
      <c r="D76" s="104">
        <v>0</v>
      </c>
      <c r="E76" s="109">
        <f>C76*D76</f>
        <v>0</v>
      </c>
      <c r="F76" s="110">
        <v>0.1</v>
      </c>
      <c r="G76" s="111">
        <f>F76*D76</f>
        <v>0</v>
      </c>
      <c r="H76" s="300">
        <v>8.4000000000000003E-4</v>
      </c>
      <c r="I76" s="111">
        <f>H76*D76</f>
        <v>0</v>
      </c>
    </row>
    <row r="77" spans="1:9" x14ac:dyDescent="0.2">
      <c r="A77" s="251" t="s">
        <v>63</v>
      </c>
      <c r="B77" s="107" t="s">
        <v>125</v>
      </c>
      <c r="C77" s="108">
        <v>115</v>
      </c>
      <c r="D77" s="104">
        <v>0</v>
      </c>
      <c r="E77" s="109">
        <f>C77*D77</f>
        <v>0</v>
      </c>
      <c r="F77" s="110">
        <v>0.1</v>
      </c>
      <c r="G77" s="111">
        <f>F77*D77</f>
        <v>0</v>
      </c>
      <c r="H77" s="300">
        <v>8.4000000000000003E-4</v>
      </c>
      <c r="I77" s="111">
        <f>H77*D77</f>
        <v>0</v>
      </c>
    </row>
    <row r="78" spans="1:9" x14ac:dyDescent="0.2">
      <c r="A78" s="251" t="s">
        <v>63</v>
      </c>
      <c r="B78" s="107" t="s">
        <v>126</v>
      </c>
      <c r="C78" s="108">
        <v>115</v>
      </c>
      <c r="D78" s="104">
        <v>0</v>
      </c>
      <c r="E78" s="109">
        <f>C78*D78</f>
        <v>0</v>
      </c>
      <c r="F78" s="110">
        <v>0.1</v>
      </c>
      <c r="G78" s="111">
        <f>F78*D78</f>
        <v>0</v>
      </c>
      <c r="H78" s="300">
        <v>8.4000000000000003E-4</v>
      </c>
      <c r="I78" s="111">
        <f>H78*D78</f>
        <v>0</v>
      </c>
    </row>
    <row r="79" spans="1:9" ht="31" customHeight="1" x14ac:dyDescent="0.2">
      <c r="A79" s="131" t="s">
        <v>369</v>
      </c>
      <c r="B79" s="131"/>
      <c r="C79" s="131"/>
      <c r="D79" s="131"/>
      <c r="E79" s="131"/>
      <c r="F79" s="131"/>
      <c r="G79" s="131"/>
      <c r="H79" s="131"/>
      <c r="I79" s="131"/>
    </row>
    <row r="80" spans="1:9" x14ac:dyDescent="0.2">
      <c r="A80" s="106"/>
      <c r="B80" s="107" t="s">
        <v>127</v>
      </c>
      <c r="C80" s="108">
        <v>280</v>
      </c>
      <c r="D80" s="104">
        <v>0</v>
      </c>
      <c r="E80" s="109">
        <f>C80*D80</f>
        <v>0</v>
      </c>
      <c r="F80" s="110">
        <v>0.25</v>
      </c>
      <c r="G80" s="111">
        <f>F80*D80</f>
        <v>0</v>
      </c>
      <c r="H80" s="110">
        <v>1.6199999999999999E-3</v>
      </c>
      <c r="I80" s="111">
        <f>H84*D80</f>
        <v>0</v>
      </c>
    </row>
    <row r="81" spans="1:9" x14ac:dyDescent="0.2">
      <c r="A81" s="106"/>
      <c r="B81" s="107" t="s">
        <v>128</v>
      </c>
      <c r="C81" s="108">
        <v>280</v>
      </c>
      <c r="D81" s="104">
        <v>0</v>
      </c>
      <c r="E81" s="109">
        <f>C81*D81</f>
        <v>0</v>
      </c>
      <c r="F81" s="110">
        <v>0.25</v>
      </c>
      <c r="G81" s="111">
        <f>F81*D81</f>
        <v>0</v>
      </c>
      <c r="H81" s="110">
        <v>1.6199999999999999E-3</v>
      </c>
      <c r="I81" s="111">
        <f>H81*D81</f>
        <v>0</v>
      </c>
    </row>
    <row r="82" spans="1:9" x14ac:dyDescent="0.2">
      <c r="A82" s="106"/>
      <c r="B82" s="107" t="s">
        <v>129</v>
      </c>
      <c r="C82" s="108">
        <v>280</v>
      </c>
      <c r="D82" s="104">
        <v>0</v>
      </c>
      <c r="E82" s="109">
        <f>C82*D82</f>
        <v>0</v>
      </c>
      <c r="F82" s="110">
        <v>0.25</v>
      </c>
      <c r="G82" s="111">
        <f>F82*D82</f>
        <v>0</v>
      </c>
      <c r="H82" s="110">
        <v>1.6199999999999999E-3</v>
      </c>
      <c r="I82" s="111">
        <f>H82*D82</f>
        <v>0</v>
      </c>
    </row>
    <row r="83" spans="1:9" x14ac:dyDescent="0.2">
      <c r="A83" s="106"/>
      <c r="B83" s="107" t="s">
        <v>130</v>
      </c>
      <c r="C83" s="108">
        <v>280</v>
      </c>
      <c r="D83" s="104">
        <v>0</v>
      </c>
      <c r="E83" s="109">
        <f>C83*D83</f>
        <v>0</v>
      </c>
      <c r="F83" s="110">
        <v>0.25</v>
      </c>
      <c r="G83" s="111">
        <f>F83*D83</f>
        <v>0</v>
      </c>
      <c r="H83" s="110">
        <v>1.6199999999999999E-3</v>
      </c>
      <c r="I83" s="111">
        <f>H83*D83</f>
        <v>0</v>
      </c>
    </row>
    <row r="84" spans="1:9" x14ac:dyDescent="0.2">
      <c r="A84" s="140" t="s">
        <v>159</v>
      </c>
      <c r="B84" s="107" t="s">
        <v>131</v>
      </c>
      <c r="C84" s="108">
        <v>230</v>
      </c>
      <c r="D84" s="104">
        <v>0</v>
      </c>
      <c r="E84" s="109">
        <f>C84*D84</f>
        <v>0</v>
      </c>
      <c r="F84" s="110">
        <v>0.25</v>
      </c>
      <c r="G84" s="111">
        <f>F84*D84</f>
        <v>0</v>
      </c>
      <c r="H84" s="110">
        <v>0.13800000000000001</v>
      </c>
      <c r="I84" s="111">
        <f>H84*D84</f>
        <v>0</v>
      </c>
    </row>
    <row r="85" spans="1:9" ht="31" customHeight="1" x14ac:dyDescent="0.2">
      <c r="A85" s="131" t="s">
        <v>370</v>
      </c>
      <c r="B85" s="131"/>
      <c r="C85" s="131"/>
      <c r="D85" s="131"/>
      <c r="E85" s="131"/>
      <c r="F85" s="131"/>
      <c r="G85" s="131"/>
      <c r="H85" s="131"/>
      <c r="I85" s="131"/>
    </row>
    <row r="86" spans="1:9" x14ac:dyDescent="0.2">
      <c r="A86" s="251" t="s">
        <v>63</v>
      </c>
      <c r="B86" s="107" t="s">
        <v>132</v>
      </c>
      <c r="C86" s="114">
        <v>320</v>
      </c>
      <c r="D86" s="104">
        <v>0</v>
      </c>
      <c r="E86" s="109">
        <f>C86*D86</f>
        <v>0</v>
      </c>
      <c r="F86" s="110">
        <f>100/1000</f>
        <v>0.1</v>
      </c>
      <c r="G86" s="111">
        <f>F86*D86</f>
        <v>0</v>
      </c>
      <c r="H86" s="300">
        <f>0.12*0.12*0.11</f>
        <v>1.5839999999999999E-3</v>
      </c>
      <c r="I86" s="111">
        <f>H86*D86</f>
        <v>0</v>
      </c>
    </row>
    <row r="87" spans="1:9" x14ac:dyDescent="0.2">
      <c r="A87" s="106"/>
      <c r="B87" s="107" t="s">
        <v>133</v>
      </c>
      <c r="C87" s="114">
        <v>395</v>
      </c>
      <c r="D87" s="104">
        <v>0</v>
      </c>
      <c r="E87" s="109">
        <f>C87*D87</f>
        <v>0</v>
      </c>
      <c r="F87" s="110">
        <f>100/1000</f>
        <v>0.1</v>
      </c>
      <c r="G87" s="111">
        <f>F87*D87</f>
        <v>0</v>
      </c>
      <c r="H87" s="300">
        <f t="shared" ref="H87:H88" si="34">0.12*0.12*0.11</f>
        <v>1.5839999999999999E-3</v>
      </c>
      <c r="I87" s="111">
        <f>H87*D87</f>
        <v>0</v>
      </c>
    </row>
    <row r="88" spans="1:9" ht="17" thickBot="1" x14ac:dyDescent="0.25">
      <c r="A88" s="301"/>
      <c r="B88" s="302" t="s">
        <v>134</v>
      </c>
      <c r="C88" s="296">
        <v>320</v>
      </c>
      <c r="D88" s="273">
        <v>0</v>
      </c>
      <c r="E88" s="274">
        <f>C88*D88</f>
        <v>0</v>
      </c>
      <c r="F88" s="293">
        <f>100/1000</f>
        <v>0.1</v>
      </c>
      <c r="G88" s="276">
        <f>F88*D88</f>
        <v>0</v>
      </c>
      <c r="H88" s="303">
        <f t="shared" si="34"/>
        <v>1.5839999999999999E-3</v>
      </c>
      <c r="I88" s="276">
        <f>H88*D88</f>
        <v>0</v>
      </c>
    </row>
    <row r="90" spans="1:9" x14ac:dyDescent="0.2">
      <c r="D90" s="128">
        <f>SUM(D43:D89)</f>
        <v>0</v>
      </c>
      <c r="E90" s="128">
        <f>SUM(E7:E89)</f>
        <v>0</v>
      </c>
      <c r="G90" s="128">
        <f>SUM(G7:G89)</f>
        <v>0</v>
      </c>
      <c r="I90" s="128">
        <f>SUM(I7:I89)</f>
        <v>0</v>
      </c>
    </row>
    <row r="91" spans="1:9" x14ac:dyDescent="0.2">
      <c r="D91" s="129"/>
      <c r="E91" s="130"/>
    </row>
    <row r="92" spans="1:9" x14ac:dyDescent="0.2">
      <c r="D92" s="129"/>
    </row>
    <row r="93" spans="1:9" x14ac:dyDescent="0.2">
      <c r="D93" s="129"/>
    </row>
  </sheetData>
  <pageMargins left="0.75" right="0.75" top="1" bottom="1" header="0.5" footer="0.5"/>
  <pageSetup paperSize="9" orientation="portrait" horizontalDpi="4294967292" verticalDpi="429496729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workbookViewId="0">
      <pane ySplit="6" topLeftCell="A7" activePane="bottomLeft" state="frozen"/>
      <selection pane="bottomLeft" activeCell="C17" sqref="C17"/>
    </sheetView>
  </sheetViews>
  <sheetFormatPr baseColWidth="10" defaultRowHeight="16" x14ac:dyDescent="0.2"/>
  <cols>
    <col min="1" max="1" width="11.6640625" style="1" customWidth="1"/>
    <col min="2" max="2" width="4.33203125" style="1" customWidth="1"/>
    <col min="3" max="3" width="71.1640625" customWidth="1"/>
    <col min="5" max="5" width="10.5" style="1" customWidth="1"/>
    <col min="6" max="9" width="9.5" customWidth="1"/>
  </cols>
  <sheetData>
    <row r="1" spans="1:11" x14ac:dyDescent="0.2">
      <c r="A1" s="4"/>
      <c r="B1" s="4"/>
      <c r="C1" s="5" t="s">
        <v>39</v>
      </c>
    </row>
    <row r="2" spans="1:11" x14ac:dyDescent="0.2">
      <c r="A2" s="9" t="s">
        <v>40</v>
      </c>
      <c r="B2" s="10"/>
      <c r="C2" s="11">
        <f>IF(SUMPRODUCT(E8:E21,G8:G21)&lt;20000,SUMPRODUCT(E8:E21,F8:F21),SUMPRODUCT(E8:E21,G8:G21))</f>
        <v>0</v>
      </c>
    </row>
    <row r="3" spans="1:11" x14ac:dyDescent="0.2">
      <c r="A3" s="9" t="s">
        <v>41</v>
      </c>
      <c r="B3" s="10"/>
      <c r="C3" s="12">
        <f>SUMPRODUCT(E9:E21,J9:J21)</f>
        <v>0</v>
      </c>
    </row>
    <row r="4" spans="1:11" x14ac:dyDescent="0.2">
      <c r="A4" s="6" t="s">
        <v>38</v>
      </c>
      <c r="B4" s="7"/>
      <c r="C4" s="8">
        <f>SUMPRODUCT(E9:E21,K9:K21)</f>
        <v>0</v>
      </c>
    </row>
    <row r="5" spans="1:11" ht="17" thickBot="1" x14ac:dyDescent="0.25"/>
    <row r="6" spans="1:11" s="2" customFormat="1" ht="49" thickBot="1" x14ac:dyDescent="0.25">
      <c r="A6" s="92" t="s">
        <v>42</v>
      </c>
      <c r="B6" s="93" t="s">
        <v>43</v>
      </c>
      <c r="C6" s="93" t="s">
        <v>0</v>
      </c>
      <c r="D6" s="93" t="s">
        <v>154</v>
      </c>
      <c r="E6" s="93" t="s">
        <v>49</v>
      </c>
      <c r="F6" s="93" t="s">
        <v>168</v>
      </c>
      <c r="G6" s="93" t="s">
        <v>169</v>
      </c>
      <c r="H6" s="93" t="s">
        <v>177</v>
      </c>
      <c r="I6" s="93" t="s">
        <v>178</v>
      </c>
      <c r="J6" s="93" t="s">
        <v>48</v>
      </c>
      <c r="K6" s="94" t="s">
        <v>38</v>
      </c>
    </row>
    <row r="7" spans="1:11" s="144" customFormat="1" x14ac:dyDescent="0.2">
      <c r="A7" s="141"/>
      <c r="B7" s="142"/>
      <c r="C7" s="142"/>
      <c r="D7" s="142"/>
      <c r="E7" s="142"/>
      <c r="F7" s="142"/>
      <c r="G7" s="142"/>
      <c r="H7" s="142"/>
      <c r="I7" s="142"/>
      <c r="J7" s="142"/>
      <c r="K7" s="143"/>
    </row>
    <row r="8" spans="1:11" ht="25" customHeight="1" x14ac:dyDescent="0.2">
      <c r="A8" s="146" t="s">
        <v>180</v>
      </c>
      <c r="B8" s="147"/>
      <c r="C8" s="148"/>
      <c r="D8" s="147"/>
      <c r="E8" s="147"/>
      <c r="F8" s="149"/>
      <c r="G8" s="149"/>
      <c r="H8" s="147"/>
      <c r="I8" s="147"/>
      <c r="J8" s="147"/>
      <c r="K8" s="150"/>
    </row>
    <row r="9" spans="1:11" ht="17" thickBot="1" x14ac:dyDescent="0.25">
      <c r="A9" s="39" t="s">
        <v>63</v>
      </c>
      <c r="B9" s="33">
        <v>1</v>
      </c>
      <c r="C9" s="34" t="s">
        <v>164</v>
      </c>
      <c r="D9" s="35">
        <v>790</v>
      </c>
      <c r="E9" s="36">
        <v>0</v>
      </c>
      <c r="F9" s="35">
        <v>550</v>
      </c>
      <c r="G9" s="35">
        <v>520</v>
      </c>
      <c r="H9" s="37">
        <f>E9*F9</f>
        <v>0</v>
      </c>
      <c r="I9" s="37">
        <f>E9*G9</f>
        <v>0</v>
      </c>
      <c r="J9" s="35">
        <v>0.35</v>
      </c>
      <c r="K9" s="35">
        <f>0.1*0.1*0.2</f>
        <v>2.0000000000000005E-3</v>
      </c>
    </row>
    <row r="10" spans="1:11" x14ac:dyDescent="0.2">
      <c r="A10" s="27"/>
      <c r="B10" s="28"/>
      <c r="C10" s="29"/>
      <c r="D10" s="29"/>
      <c r="E10" s="30"/>
      <c r="F10" s="29"/>
      <c r="G10" s="29"/>
      <c r="H10" s="31"/>
      <c r="I10" s="31"/>
      <c r="J10" s="29"/>
      <c r="K10" s="32"/>
    </row>
    <row r="11" spans="1:11" ht="26" customHeight="1" x14ac:dyDescent="0.2">
      <c r="A11" s="70" t="s">
        <v>179</v>
      </c>
      <c r="B11" s="71"/>
      <c r="C11" s="72"/>
      <c r="D11" s="71"/>
      <c r="E11" s="71"/>
      <c r="F11" s="73"/>
      <c r="G11" s="73"/>
      <c r="H11" s="71"/>
      <c r="I11" s="71"/>
      <c r="J11" s="71"/>
      <c r="K11" s="74"/>
    </row>
    <row r="12" spans="1:11" x14ac:dyDescent="0.2">
      <c r="A12" s="80" t="s">
        <v>63</v>
      </c>
      <c r="B12" s="3">
        <v>1</v>
      </c>
      <c r="C12" s="13" t="s">
        <v>165</v>
      </c>
      <c r="D12" s="64">
        <v>1190</v>
      </c>
      <c r="E12" s="17">
        <v>0</v>
      </c>
      <c r="F12" s="13">
        <v>750</v>
      </c>
      <c r="G12" s="13">
        <v>700</v>
      </c>
      <c r="H12" s="14">
        <f>E12*F12</f>
        <v>0</v>
      </c>
      <c r="I12" s="14">
        <f>E12*G12</f>
        <v>0</v>
      </c>
      <c r="J12" s="13">
        <v>0.35</v>
      </c>
      <c r="K12" s="13">
        <v>2E-3</v>
      </c>
    </row>
    <row r="13" spans="1:11" x14ac:dyDescent="0.2">
      <c r="A13" s="252" t="s">
        <v>63</v>
      </c>
      <c r="B13" s="3">
        <v>2</v>
      </c>
      <c r="C13" s="13" t="s">
        <v>166</v>
      </c>
      <c r="D13" s="64">
        <v>1190</v>
      </c>
      <c r="E13" s="17">
        <v>0</v>
      </c>
      <c r="F13" s="13">
        <v>750</v>
      </c>
      <c r="G13" s="13">
        <v>700</v>
      </c>
      <c r="H13" s="14">
        <f>E13*F13</f>
        <v>0</v>
      </c>
      <c r="I13" s="14">
        <f>E13*G13</f>
        <v>0</v>
      </c>
      <c r="J13" s="16">
        <v>0.35</v>
      </c>
      <c r="K13" s="13">
        <v>2E-3</v>
      </c>
    </row>
    <row r="14" spans="1:11" ht="17" thickBot="1" x14ac:dyDescent="0.25">
      <c r="A14" s="81" t="s">
        <v>63</v>
      </c>
      <c r="B14" s="33">
        <v>3</v>
      </c>
      <c r="C14" s="35" t="s">
        <v>167</v>
      </c>
      <c r="D14" s="65">
        <v>1190</v>
      </c>
      <c r="E14" s="36">
        <v>0</v>
      </c>
      <c r="F14" s="35">
        <v>750</v>
      </c>
      <c r="G14" s="35">
        <v>700</v>
      </c>
      <c r="H14" s="37">
        <f>E14*F14</f>
        <v>0</v>
      </c>
      <c r="I14" s="37">
        <f>E14*G14</f>
        <v>0</v>
      </c>
      <c r="J14" s="145">
        <v>0.35</v>
      </c>
      <c r="K14" s="35">
        <v>2E-3</v>
      </c>
    </row>
    <row r="15" spans="1:11" x14ac:dyDescent="0.2">
      <c r="A15" s="23"/>
      <c r="B15" s="23"/>
      <c r="C15" s="24"/>
      <c r="D15" s="24"/>
      <c r="E15" s="139"/>
      <c r="F15" s="24"/>
      <c r="G15" s="24"/>
      <c r="H15" s="26"/>
      <c r="I15" s="26"/>
      <c r="J15" s="24"/>
      <c r="K15" s="24"/>
    </row>
    <row r="16" spans="1:11" x14ac:dyDescent="0.2">
      <c r="A16" s="23"/>
      <c r="B16" s="23"/>
      <c r="C16" s="24"/>
      <c r="D16" s="24"/>
      <c r="E16" s="25"/>
      <c r="F16" s="24"/>
      <c r="G16" s="24"/>
      <c r="H16" s="26"/>
      <c r="I16" s="26"/>
      <c r="J16" s="24"/>
      <c r="K16" s="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Общий</vt:lpstr>
      <vt:lpstr>Дом Природы</vt:lpstr>
      <vt:lpstr>Чай, сладости</vt:lpstr>
      <vt:lpstr>Галька и Галыш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Королев Сергей</dc:creator>
  <cp:lastModifiedBy>пользователь Microsoft Office</cp:lastModifiedBy>
  <dcterms:created xsi:type="dcterms:W3CDTF">2016-09-18T14:39:40Z</dcterms:created>
  <dcterms:modified xsi:type="dcterms:W3CDTF">2017-08-20T21:14:22Z</dcterms:modified>
</cp:coreProperties>
</file>