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15" windowWidth="20520" windowHeight="11640"/>
  </bookViews>
  <sheets>
    <sheet name="Лист1" sheetId="1" r:id="rId1"/>
    <sheet name="Лист2" sheetId="2" r:id="rId2"/>
    <sheet name="Лист3" sheetId="3" r:id="rId3"/>
  </sheets>
  <calcPr calcId="144525"/>
  <fileRecoveryPr repairLoad="1"/>
</workbook>
</file>

<file path=xl/calcChain.xml><?xml version="1.0" encoding="utf-8"?>
<calcChain xmlns="http://schemas.openxmlformats.org/spreadsheetml/2006/main">
  <c r="I114" i="1"/>
  <c r="L113"/>
  <c r="K113"/>
  <c r="L112"/>
  <c r="K112"/>
  <c r="L111"/>
  <c r="K111"/>
  <c r="L110"/>
  <c r="K110"/>
  <c r="L109"/>
  <c r="K109"/>
  <c r="L108"/>
  <c r="K108"/>
  <c r="L107"/>
  <c r="K107"/>
  <c r="L106"/>
  <c r="K106"/>
  <c r="L105"/>
  <c r="K105"/>
  <c r="L104"/>
  <c r="K104"/>
  <c r="L103"/>
  <c r="L114" s="1"/>
  <c r="K103"/>
  <c r="I101"/>
  <c r="L100"/>
  <c r="L101" s="1"/>
  <c r="K100"/>
  <c r="L99"/>
  <c r="K99"/>
  <c r="B91"/>
  <c r="D91" s="1"/>
  <c r="M87"/>
  <c r="B93" s="1"/>
  <c r="I87"/>
  <c r="P86"/>
  <c r="O86"/>
  <c r="O87" s="1"/>
  <c r="N86"/>
  <c r="M86"/>
  <c r="P85"/>
  <c r="O85"/>
  <c r="N85"/>
  <c r="N87" s="1"/>
  <c r="M85"/>
  <c r="P84"/>
  <c r="O84"/>
  <c r="N84"/>
  <c r="M84"/>
  <c r="P83"/>
  <c r="O83"/>
  <c r="N83"/>
  <c r="M83"/>
  <c r="P82"/>
  <c r="P87" s="1"/>
  <c r="O82"/>
  <c r="N82"/>
  <c r="M82"/>
  <c r="P81"/>
  <c r="O81"/>
  <c r="N81"/>
  <c r="M81"/>
  <c r="P80"/>
  <c r="O80"/>
  <c r="N80"/>
  <c r="M80"/>
  <c r="P79"/>
  <c r="O79"/>
  <c r="N79"/>
  <c r="M79"/>
  <c r="P78"/>
  <c r="O78"/>
  <c r="N78"/>
  <c r="M78"/>
  <c r="P77"/>
  <c r="O77"/>
  <c r="N77"/>
  <c r="M77"/>
  <c r="P76"/>
  <c r="O76"/>
  <c r="N76"/>
  <c r="M76"/>
  <c r="P75"/>
  <c r="O75"/>
  <c r="N75"/>
  <c r="M75"/>
  <c r="N73"/>
  <c r="I73"/>
  <c r="P72"/>
  <c r="P73" s="1"/>
  <c r="D93" s="1"/>
  <c r="O72"/>
  <c r="O73" s="1"/>
  <c r="C93" s="1"/>
  <c r="N72"/>
  <c r="M72"/>
  <c r="P71"/>
  <c r="O71"/>
  <c r="N71"/>
  <c r="M71"/>
  <c r="M73" s="1"/>
  <c r="P70"/>
  <c r="O70"/>
  <c r="N70"/>
  <c r="M70"/>
  <c r="P69"/>
  <c r="O69"/>
  <c r="N69"/>
  <c r="M69"/>
  <c r="P68"/>
  <c r="O68"/>
  <c r="N68"/>
  <c r="M68"/>
  <c r="P67"/>
  <c r="O67"/>
  <c r="N67"/>
  <c r="M67"/>
  <c r="P66"/>
  <c r="O66"/>
  <c r="N66"/>
  <c r="M66"/>
  <c r="P65"/>
  <c r="O65"/>
  <c r="N65"/>
  <c r="M65"/>
  <c r="P64"/>
  <c r="O64"/>
  <c r="N64"/>
  <c r="M64"/>
  <c r="P63"/>
  <c r="O63"/>
  <c r="N63"/>
  <c r="M63"/>
  <c r="P62"/>
  <c r="O62"/>
  <c r="N62"/>
  <c r="M62"/>
  <c r="P61"/>
  <c r="O61"/>
  <c r="N61"/>
  <c r="M61"/>
  <c r="P49"/>
  <c r="I49"/>
  <c r="P48"/>
  <c r="O48"/>
  <c r="N48"/>
  <c r="M48"/>
  <c r="P47"/>
  <c r="O47"/>
  <c r="N47"/>
  <c r="M47"/>
  <c r="P46"/>
  <c r="O46"/>
  <c r="N46"/>
  <c r="M46"/>
  <c r="P45"/>
  <c r="O45"/>
  <c r="N45"/>
  <c r="M45"/>
  <c r="P44"/>
  <c r="O44"/>
  <c r="O49" s="1"/>
  <c r="N44"/>
  <c r="N49" s="1"/>
  <c r="M44"/>
  <c r="M49" s="1"/>
  <c r="M42"/>
  <c r="I42"/>
  <c r="P41"/>
  <c r="O41"/>
  <c r="N41"/>
  <c r="M41"/>
  <c r="P40"/>
  <c r="O40"/>
  <c r="N40"/>
  <c r="M40"/>
  <c r="P39"/>
  <c r="O39"/>
  <c r="N39"/>
  <c r="M39"/>
  <c r="P38"/>
  <c r="O38"/>
  <c r="N38"/>
  <c r="M38"/>
  <c r="P37"/>
  <c r="P42" s="1"/>
  <c r="O37"/>
  <c r="O42" s="1"/>
  <c r="N37"/>
  <c r="N42" s="1"/>
  <c r="M37"/>
  <c r="N35"/>
  <c r="I35"/>
  <c r="P34"/>
  <c r="O34"/>
  <c r="N34"/>
  <c r="M34"/>
  <c r="P33"/>
  <c r="O33"/>
  <c r="N33"/>
  <c r="M33"/>
  <c r="P32"/>
  <c r="O32"/>
  <c r="N32"/>
  <c r="M32"/>
  <c r="P31"/>
  <c r="O31"/>
  <c r="N31"/>
  <c r="M31"/>
  <c r="P30"/>
  <c r="P35" s="1"/>
  <c r="O30"/>
  <c r="O35" s="1"/>
  <c r="N30"/>
  <c r="M30"/>
  <c r="M35" s="1"/>
  <c r="I28"/>
  <c r="P27"/>
  <c r="O27"/>
  <c r="N27"/>
  <c r="M27"/>
  <c r="P26"/>
  <c r="O26"/>
  <c r="N26"/>
  <c r="M26"/>
  <c r="P25"/>
  <c r="O25"/>
  <c r="N25"/>
  <c r="M25"/>
  <c r="P24"/>
  <c r="O24"/>
  <c r="N24"/>
  <c r="M24"/>
  <c r="P23"/>
  <c r="P28" s="1"/>
  <c r="O23"/>
  <c r="O28" s="1"/>
  <c r="N23"/>
  <c r="N28" s="1"/>
  <c r="M23"/>
  <c r="M28" s="1"/>
  <c r="P21"/>
  <c r="I21"/>
  <c r="P20"/>
  <c r="O20"/>
  <c r="N20"/>
  <c r="M20"/>
  <c r="P19"/>
  <c r="O19"/>
  <c r="N19"/>
  <c r="M19"/>
  <c r="P18"/>
  <c r="O18"/>
  <c r="N18"/>
  <c r="M18"/>
  <c r="P17"/>
  <c r="O17"/>
  <c r="N17"/>
  <c r="M17"/>
  <c r="P16"/>
  <c r="O16"/>
  <c r="O21" s="1"/>
  <c r="N16"/>
  <c r="N21" s="1"/>
  <c r="M16"/>
  <c r="M21" s="1"/>
  <c r="K114" l="1"/>
  <c r="B117"/>
  <c r="K101"/>
  <c r="B53"/>
  <c r="B55"/>
  <c r="B54"/>
  <c r="D54" s="1"/>
  <c r="C54"/>
  <c r="C55"/>
  <c r="B128"/>
  <c r="D55"/>
  <c r="B92"/>
  <c r="B118"/>
  <c r="C91"/>
  <c r="B119" l="1"/>
  <c r="D127" s="1"/>
  <c r="N11" s="1"/>
  <c r="B125"/>
  <c r="N9" s="1"/>
  <c r="C53"/>
  <c r="D53"/>
  <c r="B126"/>
  <c r="N10" s="1"/>
  <c r="D92"/>
  <c r="C92"/>
  <c r="C127" l="1"/>
  <c r="M11" s="1"/>
  <c r="B127"/>
  <c r="L11" s="1"/>
  <c r="C125"/>
  <c r="M9"/>
  <c r="D125"/>
  <c r="L9"/>
  <c r="C126"/>
  <c r="D126" s="1"/>
  <c r="M10"/>
  <c r="L10"/>
</calcChain>
</file>

<file path=xl/sharedStrings.xml><?xml version="1.0" encoding="utf-8"?>
<sst xmlns="http://schemas.openxmlformats.org/spreadsheetml/2006/main" count="293" uniqueCount="234">
  <si>
    <t>Расфасовка по коробкам кинетического песка:</t>
  </si>
  <si>
    <t>Система скидок</t>
  </si>
  <si>
    <t>Код клиента</t>
  </si>
  <si>
    <r>
      <t xml:space="preserve">* </t>
    </r>
    <r>
      <rPr>
        <b/>
        <sz val="11"/>
        <rFont val="Calibri"/>
      </rPr>
      <t>0,5 кг</t>
    </r>
    <r>
      <rPr>
        <sz val="11"/>
        <color rgb="FF000000"/>
        <rFont val="Calibri"/>
      </rPr>
      <t xml:space="preserve">, </t>
    </r>
    <r>
      <rPr>
        <b/>
        <sz val="11"/>
        <rFont val="Calibri"/>
      </rPr>
      <t>12 шт</t>
    </r>
    <r>
      <rPr>
        <sz val="11"/>
        <color rgb="FF000000"/>
        <rFont val="Calibri"/>
      </rPr>
      <t xml:space="preserve"> в коробке, длина 340 мм, ширина 220 мм, высота 160 мм</t>
    </r>
  </si>
  <si>
    <r>
      <rPr>
        <b/>
        <sz val="11"/>
        <color rgb="FF333333"/>
        <rFont val="Calibri"/>
      </rPr>
      <t xml:space="preserve">Оптовая цена 1* </t>
    </r>
    <r>
      <rPr>
        <sz val="11"/>
        <color rgb="FF333333"/>
        <rFont val="Calibri"/>
      </rPr>
      <t xml:space="preserve">от </t>
    </r>
    <r>
      <rPr>
        <b/>
        <u/>
        <sz val="11"/>
        <color rgb="FF333333"/>
        <rFont val="Calibri"/>
      </rPr>
      <t>5000</t>
    </r>
    <r>
      <rPr>
        <sz val="11"/>
        <color rgb="FF333333"/>
        <rFont val="Calibri"/>
      </rPr>
      <t xml:space="preserve"> рублей</t>
    </r>
  </si>
  <si>
    <t>Город</t>
  </si>
  <si>
    <t>*обязательно к заполнению</t>
  </si>
  <si>
    <r>
      <t xml:space="preserve">* </t>
    </r>
    <r>
      <rPr>
        <b/>
        <sz val="11"/>
        <rFont val="Calibri"/>
      </rPr>
      <t>1 кг</t>
    </r>
    <r>
      <rPr>
        <sz val="11"/>
        <color rgb="FF000000"/>
        <rFont val="Calibri"/>
      </rPr>
      <t xml:space="preserve">, </t>
    </r>
    <r>
      <rPr>
        <b/>
        <sz val="11"/>
        <rFont val="Calibri"/>
      </rPr>
      <t>12 шт</t>
    </r>
    <r>
      <rPr>
        <sz val="11"/>
        <color rgb="FF000000"/>
        <rFont val="Calibri"/>
      </rPr>
      <t xml:space="preserve"> в коробке, длина 405 мм, ширина 265 мм, высота 235 мм</t>
    </r>
  </si>
  <si>
    <r>
      <rPr>
        <b/>
        <sz val="11"/>
        <rFont val="Calibri"/>
      </rPr>
      <t xml:space="preserve">Оптовая цена 2* </t>
    </r>
    <r>
      <rPr>
        <sz val="11"/>
        <color rgb="FF000000"/>
        <rFont val="Calibri"/>
      </rPr>
      <t>от 100 кг (или 30 000 руб.)</t>
    </r>
  </si>
  <si>
    <t>Дилер (ФИО)</t>
  </si>
  <si>
    <r>
      <t xml:space="preserve">* </t>
    </r>
    <r>
      <rPr>
        <b/>
        <sz val="11"/>
        <rFont val="Calibri"/>
      </rPr>
      <t>2 кг</t>
    </r>
    <r>
      <rPr>
        <sz val="11"/>
        <color rgb="FF000000"/>
        <rFont val="Calibri"/>
      </rPr>
      <t xml:space="preserve">, </t>
    </r>
    <r>
      <rPr>
        <b/>
        <sz val="11"/>
        <rFont val="Calibri"/>
      </rPr>
      <t>4 шт</t>
    </r>
    <r>
      <rPr>
        <sz val="11"/>
        <color rgb="FF000000"/>
        <rFont val="Calibri"/>
      </rPr>
      <t xml:space="preserve"> в коробке, длина 350, ширина 350, высота 125 мм</t>
    </r>
  </si>
  <si>
    <r>
      <rPr>
        <b/>
        <sz val="11"/>
        <rFont val="Calibri"/>
      </rPr>
      <t>Оптовая цена 3*</t>
    </r>
    <r>
      <rPr>
        <sz val="11"/>
        <color rgb="FF000000"/>
        <rFont val="Calibri"/>
      </rPr>
      <t xml:space="preserve">  от 500 кг (или 150 000 руб.) </t>
    </r>
  </si>
  <si>
    <t>Дата Заказа</t>
  </si>
  <si>
    <r>
      <t xml:space="preserve">* </t>
    </r>
    <r>
      <rPr>
        <b/>
        <sz val="11"/>
        <rFont val="Calibri"/>
      </rPr>
      <t>3 кг</t>
    </r>
    <r>
      <rPr>
        <sz val="11"/>
        <color rgb="FF000000"/>
        <rFont val="Calibri"/>
      </rPr>
      <t xml:space="preserve">, </t>
    </r>
    <r>
      <rPr>
        <b/>
        <sz val="11"/>
        <rFont val="Calibri"/>
      </rPr>
      <t>4 шт</t>
    </r>
    <r>
      <rPr>
        <sz val="11"/>
        <color rgb="FF000000"/>
        <rFont val="Calibri"/>
      </rPr>
      <t xml:space="preserve"> в коробке, длина 350, ширина 350, высота 170 мм.</t>
    </r>
  </si>
  <si>
    <t>* Крупный опт обсуждается отдельно</t>
  </si>
  <si>
    <r>
      <t xml:space="preserve">* </t>
    </r>
    <r>
      <rPr>
        <b/>
        <sz val="11"/>
        <rFont val="Calibri"/>
      </rPr>
      <t>5 кг</t>
    </r>
    <r>
      <rPr>
        <sz val="11"/>
        <color rgb="FF000000"/>
        <rFont val="Calibri"/>
      </rPr>
      <t xml:space="preserve">, </t>
    </r>
    <r>
      <rPr>
        <b/>
        <sz val="11"/>
        <rFont val="Calibri"/>
      </rPr>
      <t>2 шт</t>
    </r>
    <r>
      <rPr>
        <sz val="11"/>
        <color rgb="FF000000"/>
        <rFont val="Calibri"/>
      </rPr>
      <t xml:space="preserve"> в коробке, длина 500, ширина 250, высота 175 мм</t>
    </r>
  </si>
  <si>
    <t>Компания ООО "МКИ" работает по упрощенной системе без НДС</t>
  </si>
  <si>
    <t>ВИД ДОСТАВКИ</t>
  </si>
  <si>
    <t>Выбрать</t>
  </si>
  <si>
    <t>Контактные данные/Комментарии</t>
  </si>
  <si>
    <t>Предварительный итог</t>
  </si>
  <si>
    <t>ТК "Деловые линии"</t>
  </si>
  <si>
    <t>При заказе</t>
  </si>
  <si>
    <t>Оптовая цена 1*</t>
  </si>
  <si>
    <t>Оптовая цена 2*</t>
  </si>
  <si>
    <t>Оптовая цена 3*</t>
  </si>
  <si>
    <t>ТК "ПЭК"</t>
  </si>
  <si>
    <t>Количество позиций</t>
  </si>
  <si>
    <t>ООО "СДЭК"</t>
  </si>
  <si>
    <t>Вес заказа</t>
  </si>
  <si>
    <t>Другая ТК</t>
  </si>
  <si>
    <t>Итого к оплате</t>
  </si>
  <si>
    <t>Наименование</t>
  </si>
  <si>
    <t>Фото</t>
  </si>
  <si>
    <t>Характеристика</t>
  </si>
  <si>
    <t>Вес (кг)</t>
  </si>
  <si>
    <t>Код товара
(штрих-код)</t>
  </si>
  <si>
    <t>Артикул</t>
  </si>
  <si>
    <t>Новинка/Хит/Распродажа</t>
  </si>
  <si>
    <t>РРЦ</t>
  </si>
  <si>
    <t>Количество</t>
  </si>
  <si>
    <t>Сумма
до 100 кг.</t>
  </si>
  <si>
    <t>Вес
заказа</t>
  </si>
  <si>
    <t>Фантастический (кинетический) песок/ведро 0,5 кг.</t>
  </si>
  <si>
    <t>Фантастический (кинетический) песок.
Ведро 0,5 кг. (натуральный цвет)</t>
  </si>
  <si>
    <t>Натуральный цвет 
Ведро 500г</t>
  </si>
  <si>
    <t>4631111139332</t>
  </si>
  <si>
    <t>Т10256</t>
  </si>
  <si>
    <t>Фантастический (кинетический) песок.
Ведро 0,5 кг. (желтый цвет)</t>
  </si>
  <si>
    <t>Желтый цвет 
Ведро 500г</t>
  </si>
  <si>
    <t>4631111139349</t>
  </si>
  <si>
    <t>Т10257</t>
  </si>
  <si>
    <t>Фантастический (кинетический) песок.
Ведро 0,5 кг. (розовый цвет)</t>
  </si>
  <si>
    <t>Розовый цвет 
Ведро 500г</t>
  </si>
  <si>
    <t>4631111139356</t>
  </si>
  <si>
    <t>Т10258</t>
  </si>
  <si>
    <t>Фантастический (кинетический) песок.
Ведро 0,5 кг. (синий цвет)</t>
  </si>
  <si>
    <t>Синий цвет 
Ведро 500г</t>
  </si>
  <si>
    <t>4631111139363</t>
  </si>
  <si>
    <t>Т10259</t>
  </si>
  <si>
    <t>Фантастический (кинетический) песок.
Ведро 0,5 кг. (зеленый цвет)</t>
  </si>
  <si>
    <t>Зеленый цвет 
Ведро 500г</t>
  </si>
  <si>
    <t>4631111139370</t>
  </si>
  <si>
    <t>Т10260</t>
  </si>
  <si>
    <t>ИТОГО (0,5 кг.)</t>
  </si>
  <si>
    <t>*предварительный итог по заказу на ведерки объёмом 0,5 кг</t>
  </si>
  <si>
    <t>Фантастический (кинетический) песок/ведро 1 кг.</t>
  </si>
  <si>
    <t>Фантастический (кинетический) песок.
Ведро 1 кг. (натуральный цвет)</t>
  </si>
  <si>
    <t>Натуральный цвет 
Ведро 1000г</t>
  </si>
  <si>
    <t>4631111139387</t>
  </si>
  <si>
    <t>Т10261</t>
  </si>
  <si>
    <t>Фантастический (кинетический) песок.
Ведро 1 кг. (желтый цвет)</t>
  </si>
  <si>
    <t>Желтый цвет 
Ведро 1000г</t>
  </si>
  <si>
    <t>4631111139394</t>
  </si>
  <si>
    <t>Т10262</t>
  </si>
  <si>
    <t>Фантастический (кинетический) песок.
Ведро 1 кг. (розовый цвет)</t>
  </si>
  <si>
    <t>Розовый цвет 
Ведро 1000г</t>
  </si>
  <si>
    <t>4631111139400</t>
  </si>
  <si>
    <t>Т10263</t>
  </si>
  <si>
    <t>Фантастический (кинетический) песок.
Ведро 1 кг. (синий цвет)</t>
  </si>
  <si>
    <t>Синий цвет 
Ведро 1000г</t>
  </si>
  <si>
    <t>4631111139417</t>
  </si>
  <si>
    <t>Т10264</t>
  </si>
  <si>
    <t>Фантастический (кинетический) песок.
Ведро 1 кг. (зеленый цвет)</t>
  </si>
  <si>
    <t>Зеленый цвет 
Ведро 1000г</t>
  </si>
  <si>
    <t>4631111139424</t>
  </si>
  <si>
    <t>Т10265</t>
  </si>
  <si>
    <t>ИТОГО (1 кг.)</t>
  </si>
  <si>
    <t>*предварительный итог по заказу на ведерки объёмом 1 кг</t>
  </si>
  <si>
    <t>Фантастический (кинетический) песок/ведро 2 кг.</t>
  </si>
  <si>
    <t>Фантастический (кинетический) песок.
Ведро 2 кг. (натуральный цвет)</t>
  </si>
  <si>
    <t>Натуральный цвет 
Ведро 2000г</t>
  </si>
  <si>
    <t>4603733079150</t>
  </si>
  <si>
    <t>Т10266</t>
  </si>
  <si>
    <t>Фантастический (кинетический) песок.
Ведро 2 кг. (желтый цвет)</t>
  </si>
  <si>
    <t>Желтый цвет 
Ведро 2000г</t>
  </si>
  <si>
    <t>4603733079167</t>
  </si>
  <si>
    <t>Т10267</t>
  </si>
  <si>
    <t>Фантастический (кинетический) песок.
Ведро 2 кг. (розовый цвет)</t>
  </si>
  <si>
    <t>Розовый цвет 
Ведро 2000г</t>
  </si>
  <si>
    <t>4603733079174</t>
  </si>
  <si>
    <t>Т10268</t>
  </si>
  <si>
    <t>Фантастический (кинетический) песок.
Ведро 2 кг. (синий цвет)</t>
  </si>
  <si>
    <t>Синий цвет 
Ведро 2000г</t>
  </si>
  <si>
    <t>4603733079181</t>
  </si>
  <si>
    <t>Т10269</t>
  </si>
  <si>
    <t>Фантастический (кинетический) песок.
Ведро 2 кг. (зеленый цвет)</t>
  </si>
  <si>
    <t>Зеленый цвет 
Ведро 2000г</t>
  </si>
  <si>
    <t>4603733079198</t>
  </si>
  <si>
    <t>Т10270</t>
  </si>
  <si>
    <t>ИТОГО (2 кг.)</t>
  </si>
  <si>
    <t>*предварительный итог по заказу на ведерки объёмом 2 кг</t>
  </si>
  <si>
    <t>Фантастический (кинетический) песок/ведро 3 кг.</t>
  </si>
  <si>
    <t>Фантастический (кинетический) песок.
Ведро 3 кг. (натуральный цвет)</t>
  </si>
  <si>
    <t>Натуральный цвет 
Ведро 3000г</t>
  </si>
  <si>
    <t>4603733078757</t>
  </si>
  <si>
    <t>Т10271</t>
  </si>
  <si>
    <t>Фантастический (кинетический) песок.
Ведро 3 кг. (желтый цвет)</t>
  </si>
  <si>
    <t>Желтый цвет 
Ведро 3000г</t>
  </si>
  <si>
    <t>4603733078764</t>
  </si>
  <si>
    <t>Т10272</t>
  </si>
  <si>
    <t>Фантастический (кинетический) песок.
Ведро 3 кг. (розовый цвет)</t>
  </si>
  <si>
    <t>Розовый цвет 
Ведро 3000г</t>
  </si>
  <si>
    <t>4603733078771</t>
  </si>
  <si>
    <t>Т10273</t>
  </si>
  <si>
    <t>Фантастический (кинетический) песок.
Ведро 3 кг. (синий цвет)</t>
  </si>
  <si>
    <t>Синий цвет 
Ведро 3000г</t>
  </si>
  <si>
    <t>4603733078788</t>
  </si>
  <si>
    <t>Т10274</t>
  </si>
  <si>
    <t>Фантастический (кинетический) песок.
Ведро 3 кг. (зеленый цвет)</t>
  </si>
  <si>
    <t>Зеленый цвет 
Ведро 3000г</t>
  </si>
  <si>
    <t>4603733078795</t>
  </si>
  <si>
    <t>Т10275</t>
  </si>
  <si>
    <t>ИТОГО (3 кг.)</t>
  </si>
  <si>
    <t>*предварительный итог по заказу на ведерки объёмом 3 кг</t>
  </si>
  <si>
    <t>Фантастический (кинетический) песок/ведро 5 кг.</t>
  </si>
  <si>
    <t>Фантастический (кинетический) песок.
Ведро 5 кг. (натуральный цвет)</t>
  </si>
  <si>
    <t>Натуральный цвет 
Ведро 5000г</t>
  </si>
  <si>
    <t>4603733079204</t>
  </si>
  <si>
    <t>Т10276</t>
  </si>
  <si>
    <t>Фантастический (кинетический) песок.
Ведро 5 кг. (желтый цвет)</t>
  </si>
  <si>
    <t>Желтый цвет 
Ведро 5000г</t>
  </si>
  <si>
    <t>4603733079211</t>
  </si>
  <si>
    <t>Т10277</t>
  </si>
  <si>
    <t>Фантастический (кинетический) песок.
Ведро 5 кг. (розовый цвет)</t>
  </si>
  <si>
    <t>Розовый цвет 
Ведро 5000г</t>
  </si>
  <si>
    <t>4603733079228</t>
  </si>
  <si>
    <t>Т10278</t>
  </si>
  <si>
    <t>Фантастический (кинетический) песок.
Ведро 5 кг. (синийй цвет)</t>
  </si>
  <si>
    <t>Синий цвет 
Ведро 5000г</t>
  </si>
  <si>
    <t>4603733079235</t>
  </si>
  <si>
    <t>Т10279</t>
  </si>
  <si>
    <t>Фантастический (кинетический) песок.
Ведро 5 кг. (зеленый цвет)</t>
  </si>
  <si>
    <t>Зеленый цвет 
Ведро 5000г</t>
  </si>
  <si>
    <t>4603733079242</t>
  </si>
  <si>
    <t>Т10280</t>
  </si>
  <si>
    <t>ИТОГО (5 кг.)</t>
  </si>
  <si>
    <t>*предварительный итог по заказу на ведерки объёмом 5 кг</t>
  </si>
  <si>
    <t>Итого по кинетическом песку:</t>
  </si>
  <si>
    <t>до 100 кг</t>
  </si>
  <si>
    <t>от 100 до 500 кг</t>
  </si>
  <si>
    <t>от 500 кг</t>
  </si>
  <si>
    <t>Общее количество (ведер)</t>
  </si>
  <si>
    <t>Общая масса (килограмм)</t>
  </si>
  <si>
    <t>Общая стоимость (рублей)</t>
  </si>
  <si>
    <t>Продукция ТМ ДобрБобр</t>
  </si>
  <si>
    <t>Вес (грамм)</t>
  </si>
  <si>
    <t>Оптовая цена
1*</t>
  </si>
  <si>
    <t>Оптовая цена
2*</t>
  </si>
  <si>
    <t>Оптовая цена
3*</t>
  </si>
  <si>
    <t>Сумма</t>
  </si>
  <si>
    <t>Вес
заказа
 (грамм)</t>
  </si>
  <si>
    <t>Жвачка для рук ТМ ДобрБобр "Gumme" в ассортименте без ароматизаторов</t>
  </si>
  <si>
    <t>Жвачка для рук ТМ ДобрБобр "Gumme" 25 гр. (желтый цвет/без ароматизаторов)</t>
  </si>
  <si>
    <t>Контейнер 25г</t>
  </si>
  <si>
    <t>Жвачка для рук ТМ ДобрБобр "Gumme" 25 гр. (розовый цвет/без ароматизаторов)</t>
  </si>
  <si>
    <t>Жвачка для рук ТМ ДобрБобр "Gumme" 25 гр. (зеленый цвет/без ароматизаторов)</t>
  </si>
  <si>
    <t>Жвачка для рук ТМ ДобрБобр "Gumme" 25 гр. (синий цвет/без ароматизаторов)</t>
  </si>
  <si>
    <t>Жвачка для рук ТМ ДобрБобр "Gumme" 25 гр. (оранжевый цвет/без ароматизаторов)</t>
  </si>
  <si>
    <t>Жвачка для рук ТМ ДобрБобр "Gumme" 25 гр. (красный цвет/без ароматизаторов)</t>
  </si>
  <si>
    <t>Жвачка для рук ТМ ДобрБобр "Gumme" 50 гр. (желтый цвет/без ароматизаторов)</t>
  </si>
  <si>
    <t>Контейнер 50г</t>
  </si>
  <si>
    <t>Жвачка для рук ТМ ДобрБобр "Gumme" 50 гр. (розовый цвет/без ароматизаторов)</t>
  </si>
  <si>
    <t>Жвачка для рук ТМ ДобрБобр "Gumme" 50 гр. (зеленый цвет/без ароматизаторов)</t>
  </si>
  <si>
    <t>Жвачка для рук ТМ ДобрБобр "Gumme" 50 гр. (синий цвет/без ароматизаторов)</t>
  </si>
  <si>
    <t>Жвачка для рук ТМ ДобрБобр "Gumme" 50 гр. (оранжевый цвет/без ароматизаторов)</t>
  </si>
  <si>
    <t>Жвачка для рук ТМ ДобрБобр "Gumme" 50 гр. (красный цвет/без ароматизаторов)</t>
  </si>
  <si>
    <t>ИТОГО по Жвачке без ароматизатора</t>
  </si>
  <si>
    <t>*предварительный итог по Жвачке Gumme</t>
  </si>
  <si>
    <t>Жвачка для рук ТМ ДобрБобр "Gumme" в ассортименте с ароматизаторами</t>
  </si>
  <si>
    <t>Жвачка для рук ТМ ДобрБобр "Gumme" 25 гр. (желтый цвет)
С ароматом банана</t>
  </si>
  <si>
    <t>Жвачка для рук ТМ ДобрБобр "Gumme" 25 гр. (розовый цвет)
С ароматом жвачки</t>
  </si>
  <si>
    <t>Жвачка для рук ТМ ДобрБобр "Gumme" 25 гр. (зеленый цвет)
С ароматом яблока</t>
  </si>
  <si>
    <t>Жвачка для рук ТМ ДобрБобр "Gumme" 25 гр. (синий цвет)
С ароматом конфет</t>
  </si>
  <si>
    <t>Жвачка для рук ТМ ДобрБобр "Gumme" 25 гр. (оранжевый цвет)
С ароматом апельсина</t>
  </si>
  <si>
    <t>Жвачка для рук ТМ ДобрБобр "Gumme" 25 гр. (красный цвет)
С ароматом вишни</t>
  </si>
  <si>
    <t>Жвачка для рук ТМ ДобрБобр "Gumme" 50 гр. (желтый цвет)
С ароматом банана</t>
  </si>
  <si>
    <t>Жвачка для рук ТМ ДобрБобр "Gumme" 50 гр. (розовый цвет)
С ароматом жвачки</t>
  </si>
  <si>
    <t>Жвачка для рук ТМ ДобрБобр "Gumme" 50 гр. (зеленый цвет)
С ароматом яблока</t>
  </si>
  <si>
    <t>Жвачка для рук ТМ ДобрБобр "Gumme" 50 гр. (синий цвет)
С ароматом конфет</t>
  </si>
  <si>
    <t>Жвачка для рук ТМ ДобрБобр "Gumme" 50 гр. (оранжевый цвет)
С ароматом апельсин</t>
  </si>
  <si>
    <t>Жвачка для рук ТМ ДобрБобр "Gumme" 50 гр. (красный цвет)
С ароматом вишня</t>
  </si>
  <si>
    <t>ИТОГО по Жвачке с ароматизатором</t>
  </si>
  <si>
    <t>Итого по продукции ТМ ДобрБобр:</t>
  </si>
  <si>
    <t>Общее количество</t>
  </si>
  <si>
    <t>Аксессуары</t>
  </si>
  <si>
    <t>Код товара</t>
  </si>
  <si>
    <t>Состав</t>
  </si>
  <si>
    <t>Оптовая цена</t>
  </si>
  <si>
    <t>Песочницы</t>
  </si>
  <si>
    <t>Надувная песочница для песка 60 х 45 см, цвет голубой</t>
  </si>
  <si>
    <t>60 х 45 см, цвет голубой</t>
  </si>
  <si>
    <t>Надувная песочница для песка 60 х 45 см, цвет розовый</t>
  </si>
  <si>
    <t>60 х 45 см, цвет розовый</t>
  </si>
  <si>
    <t>ИТОГО (по песочницам)</t>
  </si>
  <si>
    <t>Песочный набор "Замок" 7 предметов</t>
  </si>
  <si>
    <t>Песочный набор "Винни на речке"</t>
  </si>
  <si>
    <t>Песочный набор "Тачки-2 bomb"</t>
  </si>
  <si>
    <t>Песочный набор "Принцесса №2"</t>
  </si>
  <si>
    <t>Валик-формочка "Кирпичик" для игры в песочнице</t>
  </si>
  <si>
    <t>Песочный набор №11</t>
  </si>
  <si>
    <t>Набор формочек "Африка"</t>
  </si>
  <si>
    <t>Набор формочек, малый</t>
  </si>
  <si>
    <t>Формочки для лепки</t>
  </si>
  <si>
    <t>Набор формочек "Замки", цвета МИКС</t>
  </si>
  <si>
    <t>Набор формочек "Крепость"</t>
  </si>
  <si>
    <t>ИТОГО (Аксессуары)</t>
  </si>
  <si>
    <t>Итого по аксессуарам+песочницы:</t>
  </si>
  <si>
    <t>Общий итог</t>
  </si>
  <si>
    <t>Итого:</t>
  </si>
  <si>
    <t>Общее количество позиций</t>
  </si>
  <si>
    <t>Общая масса заказа (килограмм)</t>
  </si>
  <si>
    <t>Масса песка</t>
  </si>
  <si>
    <t>ЦЕНЫ КОНЕЧНЫЕ наша компания работает без НДС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</si>
</sst>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8">
    <font>
      <sz val="11"/>
      <color rgb="FF000000"/>
      <name val="Calibri"/>
    </font>
    <font>
      <b/>
      <u/>
      <sz val="12"/>
      <color rgb="FF000000"/>
      <name val="Calibri"/>
    </font>
    <font>
      <sz val="10"/>
      <color rgb="FF222222"/>
      <name val="Arial"/>
    </font>
    <font>
      <b/>
      <sz val="11"/>
      <color rgb="FFFF0080"/>
      <name val="Calibri"/>
    </font>
    <font>
      <sz val="11"/>
      <color rgb="FFFF0000"/>
      <name val="Calibri"/>
    </font>
    <font>
      <b/>
      <i/>
      <sz val="12"/>
      <color rgb="FF222222"/>
      <name val="Arial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1"/>
      <color rgb="FF000000"/>
      <name val="Calibri"/>
    </font>
    <font>
      <b/>
      <sz val="16"/>
      <color rgb="FF000000"/>
      <name val="Calibri"/>
    </font>
    <font>
      <b/>
      <sz val="18"/>
      <color rgb="FF000000"/>
      <name val="Calibri"/>
    </font>
    <font>
      <sz val="14"/>
      <color rgb="FF000000"/>
      <name val="Calibri"/>
    </font>
    <font>
      <sz val="12"/>
      <name val="Times New Roman"/>
    </font>
    <font>
      <sz val="12"/>
      <color rgb="FF000000"/>
      <name val="Times New Roman"/>
    </font>
    <font>
      <b/>
      <sz val="14"/>
      <color rgb="FFFF0000"/>
      <name val="Calibri"/>
    </font>
    <font>
      <b/>
      <sz val="14"/>
      <color rgb="FF00B05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b/>
      <sz val="36"/>
      <color rgb="FF000000"/>
      <name val="Calibri"/>
    </font>
    <font>
      <sz val="8"/>
      <color rgb="FF000000"/>
      <name val="Calibri"/>
    </font>
    <font>
      <sz val="26"/>
      <color rgb="FF000000"/>
      <name val="Calibri"/>
    </font>
    <font>
      <i/>
      <sz val="16"/>
      <color rgb="FF000000"/>
      <name val="Calibri"/>
    </font>
    <font>
      <b/>
      <i/>
      <sz val="14"/>
      <color rgb="FF000000"/>
      <name val="Calibri"/>
    </font>
    <font>
      <b/>
      <sz val="11"/>
      <name val="Calibri"/>
    </font>
    <font>
      <b/>
      <sz val="11"/>
      <color rgb="FF333333"/>
      <name val="Calibri"/>
    </font>
    <font>
      <sz val="11"/>
      <color rgb="FF333333"/>
      <name val="Calibri"/>
    </font>
    <font>
      <b/>
      <u/>
      <sz val="11"/>
      <color rgb="FF333333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F7C80"/>
        <bgColor rgb="FFFF7C80"/>
      </patternFill>
    </fill>
    <fill>
      <patternFill patternType="solid">
        <fgColor rgb="FFFF0080"/>
        <bgColor rgb="FFFF008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EEECE1"/>
        <bgColor rgb="FFEEECE1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C0C0C0"/>
        <bgColor rgb="FFC0C0C0"/>
      </patternFill>
    </fill>
    <fill>
      <patternFill patternType="solid">
        <fgColor rgb="FFFFFF9F"/>
        <bgColor rgb="FFFFFF9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0" fontId="1" fillId="0" borderId="0" xfId="0" applyFont="1"/>
    <xf numFmtId="0" fontId="0" fillId="0" borderId="1" xfId="0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4" fillId="0" borderId="0" xfId="0" applyFont="1"/>
    <xf numFmtId="0" fontId="3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0" fillId="4" borderId="0" xfId="0" applyFont="1" applyFill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9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ont="1" applyFill="1" applyBorder="1" applyAlignment="1">
      <alignment horizontal="center"/>
    </xf>
    <xf numFmtId="2" fontId="0" fillId="7" borderId="1" xfId="0" applyNumberFormat="1" applyFont="1" applyFill="1" applyBorder="1" applyAlignment="1">
      <alignment horizontal="center"/>
    </xf>
    <xf numFmtId="2" fontId="0" fillId="8" borderId="1" xfId="0" applyNumberFormat="1" applyFont="1" applyFill="1" applyBorder="1" applyAlignment="1">
      <alignment horizontal="center"/>
    </xf>
    <xf numFmtId="2" fontId="0" fillId="9" borderId="1" xfId="0" applyNumberFormat="1" applyFont="1" applyFill="1" applyBorder="1" applyAlignment="1">
      <alignment horizontal="center"/>
    </xf>
    <xf numFmtId="164" fontId="10" fillId="4" borderId="0" xfId="0" applyNumberFormat="1" applyFont="1" applyFill="1" applyBorder="1"/>
    <xf numFmtId="1" fontId="10" fillId="4" borderId="0" xfId="0" applyNumberFormat="1" applyFont="1" applyFill="1" applyBorder="1"/>
    <xf numFmtId="0" fontId="11" fillId="10" borderId="9" xfId="0" applyFont="1" applyFill="1" applyBorder="1"/>
    <xf numFmtId="0" fontId="11" fillId="10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1" fontId="12" fillId="8" borderId="1" xfId="0" applyNumberFormat="1" applyFont="1" applyFill="1" applyBorder="1" applyAlignment="1">
      <alignment horizontal="center" vertical="center"/>
    </xf>
    <xf numFmtId="1" fontId="12" fillId="9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16" fillId="0" borderId="3" xfId="0" applyFont="1" applyBorder="1" applyAlignment="1">
      <alignment horizontal="center"/>
    </xf>
    <xf numFmtId="0" fontId="0" fillId="0" borderId="3" xfId="0" applyFont="1" applyBorder="1"/>
    <xf numFmtId="2" fontId="10" fillId="0" borderId="1" xfId="0" applyNumberFormat="1" applyFont="1" applyBorder="1" applyAlignment="1">
      <alignment wrapText="1"/>
    </xf>
    <xf numFmtId="1" fontId="10" fillId="11" borderId="1" xfId="0" applyNumberFormat="1" applyFont="1" applyFill="1" applyBorder="1" applyAlignment="1">
      <alignment horizontal="center"/>
    </xf>
    <xf numFmtId="2" fontId="10" fillId="0" borderId="1" xfId="0" applyNumberFormat="1" applyFont="1" applyBorder="1"/>
    <xf numFmtId="2" fontId="10" fillId="11" borderId="1" xfId="0" applyNumberFormat="1" applyFont="1" applyFill="1" applyBorder="1" applyAlignment="1">
      <alignment horizontal="center"/>
    </xf>
    <xf numFmtId="1" fontId="10" fillId="0" borderId="0" xfId="0" applyNumberFormat="1" applyFont="1"/>
    <xf numFmtId="0" fontId="11" fillId="10" borderId="9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wrapText="1"/>
    </xf>
    <xf numFmtId="1" fontId="10" fillId="11" borderId="3" xfId="0" applyNumberFormat="1" applyFont="1" applyFill="1" applyBorder="1" applyAlignment="1">
      <alignment horizontal="center"/>
    </xf>
    <xf numFmtId="0" fontId="0" fillId="0" borderId="6" xfId="0" applyFont="1" applyBorder="1"/>
    <xf numFmtId="0" fontId="11" fillId="10" borderId="1" xfId="0" applyFont="1" applyFill="1" applyBorder="1"/>
    <xf numFmtId="49" fontId="14" fillId="0" borderId="8" xfId="0" applyNumberFormat="1" applyFont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7" fillId="12" borderId="1" xfId="0" applyFont="1" applyFill="1" applyBorder="1"/>
    <xf numFmtId="0" fontId="18" fillId="12" borderId="1" xfId="0" applyFont="1" applyFill="1" applyBorder="1" applyAlignment="1">
      <alignment horizontal="center"/>
    </xf>
    <xf numFmtId="0" fontId="17" fillId="0" borderId="1" xfId="0" applyFont="1" applyBorder="1"/>
    <xf numFmtId="1" fontId="18" fillId="7" borderId="1" xfId="0" applyNumberFormat="1" applyFont="1" applyFill="1" applyBorder="1" applyAlignment="1">
      <alignment horizontal="center"/>
    </xf>
    <xf numFmtId="1" fontId="18" fillId="8" borderId="1" xfId="0" applyNumberFormat="1" applyFont="1" applyFill="1" applyBorder="1" applyAlignment="1">
      <alignment horizontal="center"/>
    </xf>
    <xf numFmtId="1" fontId="18" fillId="9" borderId="1" xfId="0" applyNumberFormat="1" applyFont="1" applyFill="1" applyBorder="1" applyAlignment="1">
      <alignment horizontal="center"/>
    </xf>
    <xf numFmtId="2" fontId="18" fillId="7" borderId="1" xfId="0" applyNumberFormat="1" applyFont="1" applyFill="1" applyBorder="1" applyAlignment="1">
      <alignment horizontal="center"/>
    </xf>
    <xf numFmtId="2" fontId="18" fillId="8" borderId="1" xfId="0" applyNumberFormat="1" applyFont="1" applyFill="1" applyBorder="1" applyAlignment="1">
      <alignment horizontal="center"/>
    </xf>
    <xf numFmtId="2" fontId="18" fillId="9" borderId="1" xfId="0" applyNumberFormat="1" applyFont="1" applyFill="1" applyBorder="1" applyAlignment="1">
      <alignment horizontal="center"/>
    </xf>
    <xf numFmtId="0" fontId="19" fillId="0" borderId="0" xfId="0" applyFont="1"/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1" fontId="6" fillId="4" borderId="0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165" fontId="18" fillId="7" borderId="1" xfId="0" applyNumberFormat="1" applyFont="1" applyFill="1" applyBorder="1" applyAlignment="1">
      <alignment horizontal="center"/>
    </xf>
    <xf numFmtId="165" fontId="18" fillId="8" borderId="1" xfId="0" applyNumberFormat="1" applyFont="1" applyFill="1" applyBorder="1" applyAlignment="1">
      <alignment horizontal="center"/>
    </xf>
    <xf numFmtId="165" fontId="18" fillId="9" borderId="1" xfId="0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0" fillId="11" borderId="1" xfId="0" applyNumberFormat="1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8" fillId="12" borderId="1" xfId="0" applyFont="1" applyFill="1" applyBorder="1"/>
    <xf numFmtId="1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right"/>
    </xf>
    <xf numFmtId="2" fontId="11" fillId="0" borderId="0" xfId="0" applyNumberFormat="1" applyFont="1" applyAlignment="1">
      <alignment horizontal="center"/>
    </xf>
    <xf numFmtId="0" fontId="23" fillId="0" borderId="0" xfId="0" applyFont="1"/>
    <xf numFmtId="2" fontId="17" fillId="0" borderId="11" xfId="0" applyNumberFormat="1" applyFont="1" applyBorder="1" applyAlignment="1">
      <alignment horizontal="center"/>
    </xf>
    <xf numFmtId="0" fontId="8" fillId="0" borderId="12" xfId="0" applyFont="1" applyBorder="1"/>
    <xf numFmtId="0" fontId="8" fillId="0" borderId="7" xfId="0" applyFont="1" applyBorder="1"/>
    <xf numFmtId="0" fontId="6" fillId="2" borderId="6" xfId="0" applyFont="1" applyFill="1" applyBorder="1" applyAlignment="1">
      <alignment horizontal="center" vertical="center"/>
    </xf>
    <xf numFmtId="0" fontId="8" fillId="0" borderId="8" xfId="0" applyFont="1" applyBorder="1"/>
    <xf numFmtId="0" fontId="6" fillId="2" borderId="6" xfId="0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  <xf numFmtId="2" fontId="17" fillId="0" borderId="2" xfId="0" applyNumberFormat="1" applyFont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49" fontId="0" fillId="4" borderId="2" xfId="0" applyNumberFormat="1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1" fontId="6" fillId="2" borderId="6" xfId="0" applyNumberFormat="1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left"/>
    </xf>
    <xf numFmtId="0" fontId="6" fillId="1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161925</xdr:rowOff>
    </xdr:from>
    <xdr:to>
      <xdr:col>0</xdr:col>
      <xdr:colOff>3524250</xdr:colOff>
      <xdr:row>5</xdr:row>
      <xdr:rowOff>114300</xdr:rowOff>
    </xdr:to>
    <xdr:pic>
      <xdr:nvPicPr>
        <xdr:cNvPr id="2" name="image01.png" descr="logo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28925" cy="9144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266700</xdr:colOff>
      <xdr:row>15</xdr:row>
      <xdr:rowOff>9525</xdr:rowOff>
    </xdr:from>
    <xdr:to>
      <xdr:col>1</xdr:col>
      <xdr:colOff>1009650</xdr:colOff>
      <xdr:row>15</xdr:row>
      <xdr:rowOff>752475</xdr:rowOff>
    </xdr:to>
    <xdr:pic>
      <xdr:nvPicPr>
        <xdr:cNvPr id="3" name="image00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42950" cy="7429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247650</xdr:colOff>
      <xdr:row>16</xdr:row>
      <xdr:rowOff>9525</xdr:rowOff>
    </xdr:from>
    <xdr:to>
      <xdr:col>1</xdr:col>
      <xdr:colOff>1009650</xdr:colOff>
      <xdr:row>16</xdr:row>
      <xdr:rowOff>771525</xdr:rowOff>
    </xdr:to>
    <xdr:pic>
      <xdr:nvPicPr>
        <xdr:cNvPr id="4" name="image02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247650</xdr:colOff>
      <xdr:row>17</xdr:row>
      <xdr:rowOff>0</xdr:rowOff>
    </xdr:from>
    <xdr:to>
      <xdr:col>1</xdr:col>
      <xdr:colOff>1028700</xdr:colOff>
      <xdr:row>17</xdr:row>
      <xdr:rowOff>781050</xdr:rowOff>
    </xdr:to>
    <xdr:pic>
      <xdr:nvPicPr>
        <xdr:cNvPr id="5" name="image05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781050" cy="7810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18</xdr:row>
      <xdr:rowOff>19050</xdr:rowOff>
    </xdr:from>
    <xdr:to>
      <xdr:col>1</xdr:col>
      <xdr:colOff>1085850</xdr:colOff>
      <xdr:row>18</xdr:row>
      <xdr:rowOff>895350</xdr:rowOff>
    </xdr:to>
    <xdr:pic>
      <xdr:nvPicPr>
        <xdr:cNvPr id="6" name="image03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87630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19</xdr:row>
      <xdr:rowOff>19050</xdr:rowOff>
    </xdr:from>
    <xdr:to>
      <xdr:col>1</xdr:col>
      <xdr:colOff>1057275</xdr:colOff>
      <xdr:row>19</xdr:row>
      <xdr:rowOff>866775</xdr:rowOff>
    </xdr:to>
    <xdr:pic>
      <xdr:nvPicPr>
        <xdr:cNvPr id="7" name="image04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847725" cy="8477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228600</xdr:colOff>
      <xdr:row>22</xdr:row>
      <xdr:rowOff>9525</xdr:rowOff>
    </xdr:from>
    <xdr:to>
      <xdr:col>1</xdr:col>
      <xdr:colOff>1038225</xdr:colOff>
      <xdr:row>22</xdr:row>
      <xdr:rowOff>819150</xdr:rowOff>
    </xdr:to>
    <xdr:pic>
      <xdr:nvPicPr>
        <xdr:cNvPr id="8" name="image0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809625" cy="8096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247650</xdr:colOff>
      <xdr:row>23</xdr:row>
      <xdr:rowOff>9525</xdr:rowOff>
    </xdr:from>
    <xdr:to>
      <xdr:col>1</xdr:col>
      <xdr:colOff>1019175</xdr:colOff>
      <xdr:row>23</xdr:row>
      <xdr:rowOff>781050</xdr:rowOff>
    </xdr:to>
    <xdr:pic>
      <xdr:nvPicPr>
        <xdr:cNvPr id="9" name="image06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771525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190500</xdr:colOff>
      <xdr:row>24</xdr:row>
      <xdr:rowOff>19050</xdr:rowOff>
    </xdr:from>
    <xdr:to>
      <xdr:col>1</xdr:col>
      <xdr:colOff>1066800</xdr:colOff>
      <xdr:row>24</xdr:row>
      <xdr:rowOff>895350</xdr:rowOff>
    </xdr:to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87630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25</xdr:row>
      <xdr:rowOff>19050</xdr:rowOff>
    </xdr:from>
    <xdr:to>
      <xdr:col>1</xdr:col>
      <xdr:colOff>1038225</xdr:colOff>
      <xdr:row>25</xdr:row>
      <xdr:rowOff>904875</xdr:rowOff>
    </xdr:to>
    <xdr:pic>
      <xdr:nvPicPr>
        <xdr:cNvPr id="11" name="image09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885825" cy="8858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26</xdr:row>
      <xdr:rowOff>19050</xdr:rowOff>
    </xdr:from>
    <xdr:to>
      <xdr:col>1</xdr:col>
      <xdr:colOff>1038225</xdr:colOff>
      <xdr:row>26</xdr:row>
      <xdr:rowOff>904875</xdr:rowOff>
    </xdr:to>
    <xdr:pic>
      <xdr:nvPicPr>
        <xdr:cNvPr id="12" name="image08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885825" cy="8858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161925</xdr:colOff>
      <xdr:row>29</xdr:row>
      <xdr:rowOff>0</xdr:rowOff>
    </xdr:from>
    <xdr:to>
      <xdr:col>1</xdr:col>
      <xdr:colOff>1000125</xdr:colOff>
      <xdr:row>29</xdr:row>
      <xdr:rowOff>838200</xdr:rowOff>
    </xdr:to>
    <xdr:pic>
      <xdr:nvPicPr>
        <xdr:cNvPr id="13" name="image12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838200" cy="8382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190500</xdr:colOff>
      <xdr:row>30</xdr:row>
      <xdr:rowOff>9525</xdr:rowOff>
    </xdr:from>
    <xdr:to>
      <xdr:col>1</xdr:col>
      <xdr:colOff>962025</xdr:colOff>
      <xdr:row>30</xdr:row>
      <xdr:rowOff>781050</xdr:rowOff>
    </xdr:to>
    <xdr:pic>
      <xdr:nvPicPr>
        <xdr:cNvPr id="14" name="image13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771525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200025</xdr:colOff>
      <xdr:row>31</xdr:row>
      <xdr:rowOff>9525</xdr:rowOff>
    </xdr:from>
    <xdr:to>
      <xdr:col>1</xdr:col>
      <xdr:colOff>971550</xdr:colOff>
      <xdr:row>31</xdr:row>
      <xdr:rowOff>781050</xdr:rowOff>
    </xdr:to>
    <xdr:pic>
      <xdr:nvPicPr>
        <xdr:cNvPr id="15" name="image11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771525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190500</xdr:colOff>
      <xdr:row>32</xdr:row>
      <xdr:rowOff>9525</xdr:rowOff>
    </xdr:from>
    <xdr:to>
      <xdr:col>1</xdr:col>
      <xdr:colOff>933450</xdr:colOff>
      <xdr:row>32</xdr:row>
      <xdr:rowOff>752475</xdr:rowOff>
    </xdr:to>
    <xdr:pic>
      <xdr:nvPicPr>
        <xdr:cNvPr id="16" name="image14.jp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742950" cy="7429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190500</xdr:colOff>
      <xdr:row>33</xdr:row>
      <xdr:rowOff>19050</xdr:rowOff>
    </xdr:from>
    <xdr:to>
      <xdr:col>1</xdr:col>
      <xdr:colOff>952500</xdr:colOff>
      <xdr:row>33</xdr:row>
      <xdr:rowOff>781050</xdr:rowOff>
    </xdr:to>
    <xdr:pic>
      <xdr:nvPicPr>
        <xdr:cNvPr id="17" name="image17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161925</xdr:colOff>
      <xdr:row>36</xdr:row>
      <xdr:rowOff>9525</xdr:rowOff>
    </xdr:from>
    <xdr:to>
      <xdr:col>1</xdr:col>
      <xdr:colOff>1009650</xdr:colOff>
      <xdr:row>36</xdr:row>
      <xdr:rowOff>857250</xdr:rowOff>
    </xdr:to>
    <xdr:pic>
      <xdr:nvPicPr>
        <xdr:cNvPr id="18" name="image15.jp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847725" cy="8477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37</xdr:row>
      <xdr:rowOff>9525</xdr:rowOff>
    </xdr:from>
    <xdr:to>
      <xdr:col>1</xdr:col>
      <xdr:colOff>1000125</xdr:colOff>
      <xdr:row>37</xdr:row>
      <xdr:rowOff>857250</xdr:rowOff>
    </xdr:to>
    <xdr:pic>
      <xdr:nvPicPr>
        <xdr:cNvPr id="19" name="image16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847725" cy="8477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161925</xdr:colOff>
      <xdr:row>38</xdr:row>
      <xdr:rowOff>9525</xdr:rowOff>
    </xdr:from>
    <xdr:to>
      <xdr:col>1</xdr:col>
      <xdr:colOff>981075</xdr:colOff>
      <xdr:row>38</xdr:row>
      <xdr:rowOff>828675</xdr:rowOff>
    </xdr:to>
    <xdr:pic>
      <xdr:nvPicPr>
        <xdr:cNvPr id="20" name="image18.jp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819150" cy="8191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133350</xdr:colOff>
      <xdr:row>39</xdr:row>
      <xdr:rowOff>9525</xdr:rowOff>
    </xdr:from>
    <xdr:to>
      <xdr:col>1</xdr:col>
      <xdr:colOff>1009650</xdr:colOff>
      <xdr:row>39</xdr:row>
      <xdr:rowOff>885825</xdr:rowOff>
    </xdr:to>
    <xdr:pic>
      <xdr:nvPicPr>
        <xdr:cNvPr id="21" name="image19.jp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87630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40</xdr:row>
      <xdr:rowOff>38100</xdr:rowOff>
    </xdr:from>
    <xdr:to>
      <xdr:col>1</xdr:col>
      <xdr:colOff>990600</xdr:colOff>
      <xdr:row>40</xdr:row>
      <xdr:rowOff>876300</xdr:rowOff>
    </xdr:to>
    <xdr:pic>
      <xdr:nvPicPr>
        <xdr:cNvPr id="22" name="image21.jp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838200" cy="8382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43</xdr:row>
      <xdr:rowOff>9525</xdr:rowOff>
    </xdr:from>
    <xdr:to>
      <xdr:col>1</xdr:col>
      <xdr:colOff>1066800</xdr:colOff>
      <xdr:row>43</xdr:row>
      <xdr:rowOff>847725</xdr:rowOff>
    </xdr:to>
    <xdr:pic>
      <xdr:nvPicPr>
        <xdr:cNvPr id="23" name="image20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914400" cy="8382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44</xdr:row>
      <xdr:rowOff>0</xdr:rowOff>
    </xdr:from>
    <xdr:to>
      <xdr:col>2</xdr:col>
      <xdr:colOff>9525</xdr:colOff>
      <xdr:row>44</xdr:row>
      <xdr:rowOff>857250</xdr:rowOff>
    </xdr:to>
    <xdr:pic>
      <xdr:nvPicPr>
        <xdr:cNvPr id="24" name="image22.jp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95250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171450</xdr:colOff>
      <xdr:row>45</xdr:row>
      <xdr:rowOff>0</xdr:rowOff>
    </xdr:from>
    <xdr:to>
      <xdr:col>2</xdr:col>
      <xdr:colOff>0</xdr:colOff>
      <xdr:row>45</xdr:row>
      <xdr:rowOff>838200</xdr:rowOff>
    </xdr:to>
    <xdr:pic>
      <xdr:nvPicPr>
        <xdr:cNvPr id="25" name="image23.jp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923925" cy="8382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190500</xdr:colOff>
      <xdr:row>46</xdr:row>
      <xdr:rowOff>9525</xdr:rowOff>
    </xdr:from>
    <xdr:to>
      <xdr:col>1</xdr:col>
      <xdr:colOff>1076325</xdr:colOff>
      <xdr:row>46</xdr:row>
      <xdr:rowOff>809625</xdr:rowOff>
    </xdr:to>
    <xdr:pic>
      <xdr:nvPicPr>
        <xdr:cNvPr id="26" name="image24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885825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161925</xdr:colOff>
      <xdr:row>46</xdr:row>
      <xdr:rowOff>857250</xdr:rowOff>
    </xdr:from>
    <xdr:to>
      <xdr:col>1</xdr:col>
      <xdr:colOff>1009650</xdr:colOff>
      <xdr:row>47</xdr:row>
      <xdr:rowOff>809625</xdr:rowOff>
    </xdr:to>
    <xdr:pic>
      <xdr:nvPicPr>
        <xdr:cNvPr id="27" name="image25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847725" cy="8286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85725</xdr:colOff>
      <xdr:row>98</xdr:row>
      <xdr:rowOff>19050</xdr:rowOff>
    </xdr:from>
    <xdr:to>
      <xdr:col>2</xdr:col>
      <xdr:colOff>0</xdr:colOff>
      <xdr:row>98</xdr:row>
      <xdr:rowOff>1028700</xdr:rowOff>
    </xdr:to>
    <xdr:pic>
      <xdr:nvPicPr>
        <xdr:cNvPr id="28" name="image26.jp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1009650" cy="10096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99</xdr:row>
      <xdr:rowOff>9525</xdr:rowOff>
    </xdr:from>
    <xdr:to>
      <xdr:col>2</xdr:col>
      <xdr:colOff>19050</xdr:colOff>
      <xdr:row>99</xdr:row>
      <xdr:rowOff>1047750</xdr:rowOff>
    </xdr:to>
    <xdr:pic>
      <xdr:nvPicPr>
        <xdr:cNvPr id="29" name="image27.jp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1038225" cy="1038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123825</xdr:colOff>
      <xdr:row>102</xdr:row>
      <xdr:rowOff>0</xdr:rowOff>
    </xdr:from>
    <xdr:to>
      <xdr:col>1</xdr:col>
      <xdr:colOff>962025</xdr:colOff>
      <xdr:row>102</xdr:row>
      <xdr:rowOff>838200</xdr:rowOff>
    </xdr:to>
    <xdr:pic>
      <xdr:nvPicPr>
        <xdr:cNvPr id="30" name="image29.jp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838200" cy="8382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123825</xdr:colOff>
      <xdr:row>103</xdr:row>
      <xdr:rowOff>19050</xdr:rowOff>
    </xdr:from>
    <xdr:to>
      <xdr:col>1</xdr:col>
      <xdr:colOff>1000125</xdr:colOff>
      <xdr:row>103</xdr:row>
      <xdr:rowOff>895350</xdr:rowOff>
    </xdr:to>
    <xdr:pic>
      <xdr:nvPicPr>
        <xdr:cNvPr id="31" name="image28.jp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87630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</xdr:colOff>
      <xdr:row>104</xdr:row>
      <xdr:rowOff>57150</xdr:rowOff>
    </xdr:from>
    <xdr:to>
      <xdr:col>2</xdr:col>
      <xdr:colOff>47625</xdr:colOff>
      <xdr:row>104</xdr:row>
      <xdr:rowOff>781050</xdr:rowOff>
    </xdr:to>
    <xdr:pic>
      <xdr:nvPicPr>
        <xdr:cNvPr id="32" name="image30.jp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1123950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38100</xdr:colOff>
      <xdr:row>105</xdr:row>
      <xdr:rowOff>57150</xdr:rowOff>
    </xdr:from>
    <xdr:to>
      <xdr:col>2</xdr:col>
      <xdr:colOff>85725</xdr:colOff>
      <xdr:row>105</xdr:row>
      <xdr:rowOff>819150</xdr:rowOff>
    </xdr:to>
    <xdr:pic>
      <xdr:nvPicPr>
        <xdr:cNvPr id="33" name="image32.jp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123825</xdr:colOff>
      <xdr:row>106</xdr:row>
      <xdr:rowOff>38100</xdr:rowOff>
    </xdr:from>
    <xdr:to>
      <xdr:col>1</xdr:col>
      <xdr:colOff>1076325</xdr:colOff>
      <xdr:row>106</xdr:row>
      <xdr:rowOff>990600</xdr:rowOff>
    </xdr:to>
    <xdr:pic>
      <xdr:nvPicPr>
        <xdr:cNvPr id="34" name="image31.jp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85725</xdr:colOff>
      <xdr:row>107</xdr:row>
      <xdr:rowOff>19050</xdr:rowOff>
    </xdr:from>
    <xdr:to>
      <xdr:col>2</xdr:col>
      <xdr:colOff>38100</xdr:colOff>
      <xdr:row>107</xdr:row>
      <xdr:rowOff>1066800</xdr:rowOff>
    </xdr:to>
    <xdr:pic>
      <xdr:nvPicPr>
        <xdr:cNvPr id="35" name="image33.jp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1047750" cy="10477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110</xdr:row>
      <xdr:rowOff>9525</xdr:rowOff>
    </xdr:from>
    <xdr:to>
      <xdr:col>2</xdr:col>
      <xdr:colOff>9525</xdr:colOff>
      <xdr:row>110</xdr:row>
      <xdr:rowOff>1038225</xdr:rowOff>
    </xdr:to>
    <xdr:pic>
      <xdr:nvPicPr>
        <xdr:cNvPr id="36" name="image34.jp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1028700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47625</xdr:colOff>
      <xdr:row>111</xdr:row>
      <xdr:rowOff>171450</xdr:rowOff>
    </xdr:from>
    <xdr:to>
      <xdr:col>2</xdr:col>
      <xdr:colOff>95250</xdr:colOff>
      <xdr:row>111</xdr:row>
      <xdr:rowOff>1028700</xdr:rowOff>
    </xdr:to>
    <xdr:pic>
      <xdr:nvPicPr>
        <xdr:cNvPr id="37" name="image35.jp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114300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60</xdr:row>
      <xdr:rowOff>38100</xdr:rowOff>
    </xdr:from>
    <xdr:to>
      <xdr:col>1</xdr:col>
      <xdr:colOff>1028700</xdr:colOff>
      <xdr:row>60</xdr:row>
      <xdr:rowOff>914400</xdr:rowOff>
    </xdr:to>
    <xdr:pic>
      <xdr:nvPicPr>
        <xdr:cNvPr id="38" name="image36.jp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87630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61</xdr:row>
      <xdr:rowOff>76200</xdr:rowOff>
    </xdr:from>
    <xdr:to>
      <xdr:col>1</xdr:col>
      <xdr:colOff>1066800</xdr:colOff>
      <xdr:row>61</xdr:row>
      <xdr:rowOff>990600</xdr:rowOff>
    </xdr:to>
    <xdr:pic>
      <xdr:nvPicPr>
        <xdr:cNvPr id="39" name="image37.jp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123825</xdr:colOff>
      <xdr:row>62</xdr:row>
      <xdr:rowOff>38100</xdr:rowOff>
    </xdr:from>
    <xdr:to>
      <xdr:col>2</xdr:col>
      <xdr:colOff>38100</xdr:colOff>
      <xdr:row>62</xdr:row>
      <xdr:rowOff>1047750</xdr:rowOff>
    </xdr:to>
    <xdr:pic>
      <xdr:nvPicPr>
        <xdr:cNvPr id="40" name="image38.jp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1009650" cy="10096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63</xdr:row>
      <xdr:rowOff>76200</xdr:rowOff>
    </xdr:from>
    <xdr:to>
      <xdr:col>2</xdr:col>
      <xdr:colOff>47625</xdr:colOff>
      <xdr:row>63</xdr:row>
      <xdr:rowOff>1066800</xdr:rowOff>
    </xdr:to>
    <xdr:pic>
      <xdr:nvPicPr>
        <xdr:cNvPr id="41" name="image39.jp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990600" cy="9906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123825</xdr:colOff>
      <xdr:row>64</xdr:row>
      <xdr:rowOff>85725</xdr:rowOff>
    </xdr:from>
    <xdr:to>
      <xdr:col>2</xdr:col>
      <xdr:colOff>28575</xdr:colOff>
      <xdr:row>64</xdr:row>
      <xdr:rowOff>1085850</xdr:rowOff>
    </xdr:to>
    <xdr:pic>
      <xdr:nvPicPr>
        <xdr:cNvPr id="42" name="image40.jp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1000125" cy="10001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85725</xdr:colOff>
      <xdr:row>65</xdr:row>
      <xdr:rowOff>38100</xdr:rowOff>
    </xdr:from>
    <xdr:to>
      <xdr:col>2</xdr:col>
      <xdr:colOff>19050</xdr:colOff>
      <xdr:row>65</xdr:row>
      <xdr:rowOff>1066800</xdr:rowOff>
    </xdr:to>
    <xdr:pic>
      <xdr:nvPicPr>
        <xdr:cNvPr id="43" name="image41.jp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1028700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95250</xdr:colOff>
      <xdr:row>66</xdr:row>
      <xdr:rowOff>0</xdr:rowOff>
    </xdr:from>
    <xdr:to>
      <xdr:col>2</xdr:col>
      <xdr:colOff>66675</xdr:colOff>
      <xdr:row>66</xdr:row>
      <xdr:rowOff>1066800</xdr:rowOff>
    </xdr:to>
    <xdr:pic>
      <xdr:nvPicPr>
        <xdr:cNvPr id="44" name="image36.jp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1066800" cy="10668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114300</xdr:colOff>
      <xdr:row>67</xdr:row>
      <xdr:rowOff>38100</xdr:rowOff>
    </xdr:from>
    <xdr:to>
      <xdr:col>2</xdr:col>
      <xdr:colOff>95250</xdr:colOff>
      <xdr:row>67</xdr:row>
      <xdr:rowOff>1114425</xdr:rowOff>
    </xdr:to>
    <xdr:pic>
      <xdr:nvPicPr>
        <xdr:cNvPr id="45" name="image37.jp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1076325" cy="10763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95250</xdr:colOff>
      <xdr:row>68</xdr:row>
      <xdr:rowOff>19050</xdr:rowOff>
    </xdr:from>
    <xdr:to>
      <xdr:col>2</xdr:col>
      <xdr:colOff>76200</xdr:colOff>
      <xdr:row>68</xdr:row>
      <xdr:rowOff>1095375</xdr:rowOff>
    </xdr:to>
    <xdr:pic>
      <xdr:nvPicPr>
        <xdr:cNvPr id="46" name="image38.jp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1076325" cy="10763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114300</xdr:colOff>
      <xdr:row>69</xdr:row>
      <xdr:rowOff>38100</xdr:rowOff>
    </xdr:from>
    <xdr:to>
      <xdr:col>2</xdr:col>
      <xdr:colOff>47625</xdr:colOff>
      <xdr:row>69</xdr:row>
      <xdr:rowOff>1066800</xdr:rowOff>
    </xdr:to>
    <xdr:pic>
      <xdr:nvPicPr>
        <xdr:cNvPr id="47" name="image39.jp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1028700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123825</xdr:colOff>
      <xdr:row>70</xdr:row>
      <xdr:rowOff>38100</xdr:rowOff>
    </xdr:from>
    <xdr:to>
      <xdr:col>1</xdr:col>
      <xdr:colOff>1057275</xdr:colOff>
      <xdr:row>70</xdr:row>
      <xdr:rowOff>971550</xdr:rowOff>
    </xdr:to>
    <xdr:pic>
      <xdr:nvPicPr>
        <xdr:cNvPr id="48" name="image40.jp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933450" cy="9334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133350</xdr:colOff>
      <xdr:row>71</xdr:row>
      <xdr:rowOff>38100</xdr:rowOff>
    </xdr:from>
    <xdr:to>
      <xdr:col>2</xdr:col>
      <xdr:colOff>38100</xdr:colOff>
      <xdr:row>71</xdr:row>
      <xdr:rowOff>1038225</xdr:rowOff>
    </xdr:to>
    <xdr:pic>
      <xdr:nvPicPr>
        <xdr:cNvPr id="49" name="image41.jp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1000125" cy="10001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85725</xdr:colOff>
      <xdr:row>74</xdr:row>
      <xdr:rowOff>47625</xdr:rowOff>
    </xdr:from>
    <xdr:to>
      <xdr:col>2</xdr:col>
      <xdr:colOff>38100</xdr:colOff>
      <xdr:row>74</xdr:row>
      <xdr:rowOff>1095375</xdr:rowOff>
    </xdr:to>
    <xdr:pic>
      <xdr:nvPicPr>
        <xdr:cNvPr id="50" name="image42.jp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1047750" cy="10477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95250</xdr:colOff>
      <xdr:row>75</xdr:row>
      <xdr:rowOff>38100</xdr:rowOff>
    </xdr:from>
    <xdr:to>
      <xdr:col>2</xdr:col>
      <xdr:colOff>66675</xdr:colOff>
      <xdr:row>75</xdr:row>
      <xdr:rowOff>1104900</xdr:rowOff>
    </xdr:to>
    <xdr:pic>
      <xdr:nvPicPr>
        <xdr:cNvPr id="51" name="image43.jp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1066800" cy="10668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95250</xdr:colOff>
      <xdr:row>76</xdr:row>
      <xdr:rowOff>19050</xdr:rowOff>
    </xdr:from>
    <xdr:to>
      <xdr:col>2</xdr:col>
      <xdr:colOff>76200</xdr:colOff>
      <xdr:row>76</xdr:row>
      <xdr:rowOff>1095375</xdr:rowOff>
    </xdr:to>
    <xdr:pic>
      <xdr:nvPicPr>
        <xdr:cNvPr id="52" name="image44.jp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1076325" cy="10763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85725</xdr:colOff>
      <xdr:row>77</xdr:row>
      <xdr:rowOff>38100</xdr:rowOff>
    </xdr:from>
    <xdr:to>
      <xdr:col>2</xdr:col>
      <xdr:colOff>66675</xdr:colOff>
      <xdr:row>77</xdr:row>
      <xdr:rowOff>1114425</xdr:rowOff>
    </xdr:to>
    <xdr:pic>
      <xdr:nvPicPr>
        <xdr:cNvPr id="53" name="image45.jp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1076325" cy="10763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95250</xdr:colOff>
      <xdr:row>78</xdr:row>
      <xdr:rowOff>9525</xdr:rowOff>
    </xdr:from>
    <xdr:to>
      <xdr:col>2</xdr:col>
      <xdr:colOff>66675</xdr:colOff>
      <xdr:row>78</xdr:row>
      <xdr:rowOff>1076325</xdr:rowOff>
    </xdr:to>
    <xdr:pic>
      <xdr:nvPicPr>
        <xdr:cNvPr id="54" name="image47.jp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1066800" cy="10668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79</xdr:row>
      <xdr:rowOff>19050</xdr:rowOff>
    </xdr:from>
    <xdr:to>
      <xdr:col>2</xdr:col>
      <xdr:colOff>47625</xdr:colOff>
      <xdr:row>79</xdr:row>
      <xdr:rowOff>1085850</xdr:rowOff>
    </xdr:to>
    <xdr:pic>
      <xdr:nvPicPr>
        <xdr:cNvPr id="55" name="image46.jp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1066800" cy="10668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114300</xdr:colOff>
      <xdr:row>80</xdr:row>
      <xdr:rowOff>38100</xdr:rowOff>
    </xdr:from>
    <xdr:to>
      <xdr:col>2</xdr:col>
      <xdr:colOff>19050</xdr:colOff>
      <xdr:row>80</xdr:row>
      <xdr:rowOff>1038225</xdr:rowOff>
    </xdr:to>
    <xdr:pic>
      <xdr:nvPicPr>
        <xdr:cNvPr id="56" name="image42.jpg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1000125" cy="10001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95250</xdr:colOff>
      <xdr:row>81</xdr:row>
      <xdr:rowOff>19050</xdr:rowOff>
    </xdr:from>
    <xdr:to>
      <xdr:col>2</xdr:col>
      <xdr:colOff>28575</xdr:colOff>
      <xdr:row>81</xdr:row>
      <xdr:rowOff>1047750</xdr:rowOff>
    </xdr:to>
    <xdr:pic>
      <xdr:nvPicPr>
        <xdr:cNvPr id="57" name="image43.jp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1028700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114300</xdr:colOff>
      <xdr:row>82</xdr:row>
      <xdr:rowOff>9525</xdr:rowOff>
    </xdr:from>
    <xdr:to>
      <xdr:col>2</xdr:col>
      <xdr:colOff>66675</xdr:colOff>
      <xdr:row>82</xdr:row>
      <xdr:rowOff>1057275</xdr:rowOff>
    </xdr:to>
    <xdr:pic>
      <xdr:nvPicPr>
        <xdr:cNvPr id="58" name="image44.jp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1047750" cy="10477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85725</xdr:colOff>
      <xdr:row>83</xdr:row>
      <xdr:rowOff>9525</xdr:rowOff>
    </xdr:from>
    <xdr:to>
      <xdr:col>2</xdr:col>
      <xdr:colOff>19050</xdr:colOff>
      <xdr:row>83</xdr:row>
      <xdr:rowOff>1038225</xdr:rowOff>
    </xdr:to>
    <xdr:pic>
      <xdr:nvPicPr>
        <xdr:cNvPr id="59" name="image45.jpg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1028700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83</xdr:row>
      <xdr:rowOff>1104900</xdr:rowOff>
    </xdr:from>
    <xdr:to>
      <xdr:col>2</xdr:col>
      <xdr:colOff>57150</xdr:colOff>
      <xdr:row>84</xdr:row>
      <xdr:rowOff>1085850</xdr:rowOff>
    </xdr:to>
    <xdr:pic>
      <xdr:nvPicPr>
        <xdr:cNvPr id="60" name="image47.jpg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107632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85725</xdr:colOff>
      <xdr:row>85</xdr:row>
      <xdr:rowOff>38100</xdr:rowOff>
    </xdr:from>
    <xdr:to>
      <xdr:col>2</xdr:col>
      <xdr:colOff>28575</xdr:colOff>
      <xdr:row>85</xdr:row>
      <xdr:rowOff>1076325</xdr:rowOff>
    </xdr:to>
    <xdr:pic>
      <xdr:nvPicPr>
        <xdr:cNvPr id="61" name="image46.jpg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1038225" cy="10382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A7" sqref="A7"/>
    </sheetView>
  </sheetViews>
  <sheetFormatPr defaultColWidth="15.140625" defaultRowHeight="15" customHeight="1"/>
  <cols>
    <col min="1" max="1" width="47" customWidth="1"/>
    <col min="2" max="2" width="14.42578125" customWidth="1"/>
    <col min="3" max="4" width="17.42578125" customWidth="1"/>
    <col min="5" max="5" width="13.5703125" customWidth="1"/>
    <col min="6" max="6" width="8.42578125" customWidth="1"/>
    <col min="7" max="7" width="25.7109375" customWidth="1"/>
    <col min="8" max="8" width="10" customWidth="1"/>
    <col min="9" max="9" width="11.5703125" customWidth="1"/>
    <col min="10" max="10" width="16.28515625" customWidth="1"/>
    <col min="11" max="11" width="16.5703125" customWidth="1"/>
    <col min="12" max="12" width="17" customWidth="1"/>
    <col min="13" max="13" width="17.42578125" customWidth="1"/>
    <col min="14" max="14" width="13.5703125" customWidth="1"/>
    <col min="15" max="15" width="8" hidden="1" customWidth="1"/>
    <col min="16" max="16" width="11.7109375" hidden="1" customWidth="1"/>
    <col min="17" max="26" width="6.5703125" customWidth="1"/>
  </cols>
  <sheetData>
    <row r="1" spans="1:26" ht="15.75" customHeight="1">
      <c r="A1" s="2"/>
      <c r="B1" s="3" t="s">
        <v>0</v>
      </c>
      <c r="C1" s="2"/>
      <c r="D1" s="2"/>
      <c r="E1" s="3" t="s">
        <v>1</v>
      </c>
      <c r="F1" s="2"/>
      <c r="G1" s="2"/>
      <c r="H1" s="2"/>
      <c r="I1" s="4" t="s">
        <v>2</v>
      </c>
      <c r="J1" s="5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"/>
      <c r="B2" s="6" t="s">
        <v>3</v>
      </c>
      <c r="C2" s="2"/>
      <c r="D2" s="2"/>
      <c r="E2" s="6" t="s">
        <v>4</v>
      </c>
      <c r="F2" s="2"/>
      <c r="G2" s="2"/>
      <c r="H2" s="2"/>
      <c r="I2" s="7" t="s">
        <v>5</v>
      </c>
      <c r="J2" s="8"/>
      <c r="K2" s="9" t="s">
        <v>6</v>
      </c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"/>
      <c r="B3" s="6" t="s">
        <v>7</v>
      </c>
      <c r="C3" s="2"/>
      <c r="D3" s="2"/>
      <c r="E3" s="6" t="s">
        <v>8</v>
      </c>
      <c r="F3" s="2"/>
      <c r="G3" s="2"/>
      <c r="H3" s="2"/>
      <c r="I3" s="7" t="s">
        <v>9</v>
      </c>
      <c r="J3" s="8"/>
      <c r="K3" s="9" t="s">
        <v>6</v>
      </c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/>
      <c r="B4" s="6" t="s">
        <v>10</v>
      </c>
      <c r="C4" s="2"/>
      <c r="D4" s="2"/>
      <c r="E4" s="6" t="s">
        <v>11</v>
      </c>
      <c r="F4" s="2"/>
      <c r="G4" s="2"/>
      <c r="H4" s="2"/>
      <c r="I4" s="7" t="s">
        <v>12</v>
      </c>
      <c r="J4" s="8"/>
      <c r="K4" s="9" t="s">
        <v>6</v>
      </c>
      <c r="L4" s="2"/>
      <c r="M4" s="2"/>
      <c r="N4" s="2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"/>
      <c r="B5" s="6" t="s">
        <v>13</v>
      </c>
      <c r="C5" s="2"/>
      <c r="D5" s="2"/>
      <c r="E5" s="6" t="s">
        <v>14</v>
      </c>
      <c r="F5" s="2"/>
      <c r="G5" s="2"/>
      <c r="H5" s="2"/>
      <c r="I5" s="10"/>
      <c r="J5" s="11"/>
      <c r="K5" s="12"/>
      <c r="L5" s="13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2"/>
      <c r="B6" s="6" t="s">
        <v>15</v>
      </c>
      <c r="C6" s="2"/>
      <c r="D6" s="2"/>
      <c r="E6" s="14" t="s">
        <v>16</v>
      </c>
      <c r="F6" s="2"/>
      <c r="G6" s="2"/>
      <c r="H6" s="2"/>
      <c r="I6" s="10"/>
      <c r="J6" s="11"/>
      <c r="K6" s="12"/>
      <c r="L6" s="13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26" t="s">
        <v>17</v>
      </c>
      <c r="B7" s="2"/>
      <c r="C7" s="15" t="s">
        <v>18</v>
      </c>
      <c r="D7" s="15"/>
      <c r="E7" s="16" t="s">
        <v>19</v>
      </c>
      <c r="F7" s="2"/>
      <c r="G7" s="2"/>
      <c r="H7" s="2"/>
      <c r="I7" s="2"/>
      <c r="J7" s="118" t="s">
        <v>20</v>
      </c>
      <c r="K7" s="119"/>
      <c r="L7" s="119"/>
      <c r="M7" s="119"/>
      <c r="N7" s="119"/>
      <c r="O7" s="2"/>
      <c r="P7" s="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23" t="s">
        <v>21</v>
      </c>
      <c r="B8" s="115"/>
      <c r="C8" s="113"/>
      <c r="D8" s="114"/>
      <c r="E8" s="114"/>
      <c r="F8" s="114"/>
      <c r="G8" s="114"/>
      <c r="H8" s="114"/>
      <c r="I8" s="115"/>
      <c r="J8" s="117" t="s">
        <v>22</v>
      </c>
      <c r="K8" s="115"/>
      <c r="L8" s="17" t="s">
        <v>23</v>
      </c>
      <c r="M8" s="18" t="s">
        <v>24</v>
      </c>
      <c r="N8" s="18" t="s">
        <v>25</v>
      </c>
      <c r="O8" s="2"/>
      <c r="P8" s="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23" t="s">
        <v>26</v>
      </c>
      <c r="B9" s="115"/>
      <c r="C9" s="113"/>
      <c r="D9" s="114"/>
      <c r="E9" s="114"/>
      <c r="F9" s="114"/>
      <c r="G9" s="114"/>
      <c r="H9" s="114"/>
      <c r="I9" s="115"/>
      <c r="J9" s="120" t="s">
        <v>27</v>
      </c>
      <c r="K9" s="114"/>
      <c r="L9" s="19">
        <f t="shared" ref="L9:L11" si="0">B125</f>
        <v>0</v>
      </c>
      <c r="M9" s="20">
        <f t="shared" ref="M9:M10" si="1">B125</f>
        <v>0</v>
      </c>
      <c r="N9" s="21">
        <f t="shared" ref="N9:N10" si="2">B125</f>
        <v>0</v>
      </c>
      <c r="O9" s="2"/>
      <c r="P9" s="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23" t="s">
        <v>28</v>
      </c>
      <c r="B10" s="115"/>
      <c r="C10" s="113"/>
      <c r="D10" s="114"/>
      <c r="E10" s="114"/>
      <c r="F10" s="114"/>
      <c r="G10" s="114"/>
      <c r="H10" s="114"/>
      <c r="I10" s="115"/>
      <c r="J10" s="120" t="s">
        <v>29</v>
      </c>
      <c r="K10" s="114"/>
      <c r="L10" s="22">
        <f t="shared" si="0"/>
        <v>0</v>
      </c>
      <c r="M10" s="23">
        <f t="shared" si="1"/>
        <v>0</v>
      </c>
      <c r="N10" s="24">
        <f t="shared" si="2"/>
        <v>0</v>
      </c>
      <c r="O10" s="2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23" t="s">
        <v>30</v>
      </c>
      <c r="B11" s="115"/>
      <c r="C11" s="113"/>
      <c r="D11" s="114"/>
      <c r="E11" s="114"/>
      <c r="F11" s="114"/>
      <c r="G11" s="114"/>
      <c r="H11" s="114"/>
      <c r="I11" s="115"/>
      <c r="J11" s="120" t="s">
        <v>31</v>
      </c>
      <c r="K11" s="114"/>
      <c r="L11" s="19">
        <f t="shared" si="0"/>
        <v>0</v>
      </c>
      <c r="M11" s="20">
        <f t="shared" ref="M11:N11" si="3">C127</f>
        <v>0</v>
      </c>
      <c r="N11" s="21">
        <f t="shared" si="3"/>
        <v>0</v>
      </c>
      <c r="O11" s="2"/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5"/>
      <c r="L12" s="26"/>
      <c r="M12" s="2"/>
      <c r="N12" s="2"/>
      <c r="O12" s="2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122" t="s">
        <v>32</v>
      </c>
      <c r="B13" s="110" t="s">
        <v>33</v>
      </c>
      <c r="C13" s="110" t="s">
        <v>34</v>
      </c>
      <c r="D13" s="110" t="s">
        <v>35</v>
      </c>
      <c r="E13" s="112" t="s">
        <v>36</v>
      </c>
      <c r="F13" s="110" t="s">
        <v>37</v>
      </c>
      <c r="G13" s="112" t="s">
        <v>38</v>
      </c>
      <c r="H13" s="112" t="s">
        <v>39</v>
      </c>
      <c r="I13" s="110" t="s">
        <v>40</v>
      </c>
      <c r="J13" s="112" t="s">
        <v>23</v>
      </c>
      <c r="K13" s="112" t="s">
        <v>24</v>
      </c>
      <c r="L13" s="112" t="s">
        <v>25</v>
      </c>
      <c r="M13" s="121" t="s">
        <v>41</v>
      </c>
      <c r="N13" s="121" t="s">
        <v>42</v>
      </c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09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2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7" t="s">
        <v>43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2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4.5" customHeight="1">
      <c r="A16" s="29" t="s">
        <v>44</v>
      </c>
      <c r="B16" s="30"/>
      <c r="C16" s="31" t="s">
        <v>45</v>
      </c>
      <c r="D16" s="29">
        <v>0.5</v>
      </c>
      <c r="E16" s="32" t="s">
        <v>46</v>
      </c>
      <c r="F16" s="33" t="s">
        <v>47</v>
      </c>
      <c r="G16" s="34"/>
      <c r="H16" s="35">
        <v>350</v>
      </c>
      <c r="I16" s="36">
        <v>0</v>
      </c>
      <c r="J16" s="37">
        <v>180</v>
      </c>
      <c r="K16" s="38">
        <v>150</v>
      </c>
      <c r="L16" s="39">
        <v>110</v>
      </c>
      <c r="M16" s="40">
        <f t="shared" ref="M16:M20" si="4">I16*J16</f>
        <v>0</v>
      </c>
      <c r="N16" s="35">
        <f t="shared" ref="N16:N20" si="5">I16*D16</f>
        <v>0</v>
      </c>
      <c r="O16" s="41">
        <f t="shared" ref="O16:O20" si="6">I16*K16</f>
        <v>0</v>
      </c>
      <c r="P16" s="2">
        <f t="shared" ref="P16:P20" si="7">I16*L16</f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7.5" customHeight="1">
      <c r="A17" s="29" t="s">
        <v>48</v>
      </c>
      <c r="B17" s="30"/>
      <c r="C17" s="31" t="s">
        <v>49</v>
      </c>
      <c r="D17" s="29">
        <v>0.5</v>
      </c>
      <c r="E17" s="32" t="s">
        <v>50</v>
      </c>
      <c r="F17" s="33" t="s">
        <v>51</v>
      </c>
      <c r="G17" s="42"/>
      <c r="H17" s="35">
        <v>350</v>
      </c>
      <c r="I17" s="36">
        <v>0</v>
      </c>
      <c r="J17" s="37">
        <v>180</v>
      </c>
      <c r="K17" s="38">
        <v>150</v>
      </c>
      <c r="L17" s="39">
        <v>110</v>
      </c>
      <c r="M17" s="40">
        <f t="shared" si="4"/>
        <v>0</v>
      </c>
      <c r="N17" s="35">
        <f t="shared" si="5"/>
        <v>0</v>
      </c>
      <c r="O17" s="41">
        <f t="shared" si="6"/>
        <v>0</v>
      </c>
      <c r="P17" s="2">
        <f t="shared" si="7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5.25" customHeight="1">
      <c r="A18" s="29" t="s">
        <v>52</v>
      </c>
      <c r="B18" s="30"/>
      <c r="C18" s="31" t="s">
        <v>53</v>
      </c>
      <c r="D18" s="29">
        <v>0.5</v>
      </c>
      <c r="E18" s="32" t="s">
        <v>54</v>
      </c>
      <c r="F18" s="33" t="s">
        <v>55</v>
      </c>
      <c r="G18" s="42"/>
      <c r="H18" s="35">
        <v>350</v>
      </c>
      <c r="I18" s="36">
        <v>0</v>
      </c>
      <c r="J18" s="37">
        <v>180</v>
      </c>
      <c r="K18" s="38">
        <v>150</v>
      </c>
      <c r="L18" s="39">
        <v>110</v>
      </c>
      <c r="M18" s="40">
        <f t="shared" si="4"/>
        <v>0</v>
      </c>
      <c r="N18" s="35">
        <f t="shared" si="5"/>
        <v>0</v>
      </c>
      <c r="O18" s="41">
        <f t="shared" si="6"/>
        <v>0</v>
      </c>
      <c r="P18" s="2">
        <f t="shared" si="7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5" customHeight="1">
      <c r="A19" s="29" t="s">
        <v>56</v>
      </c>
      <c r="B19" s="30"/>
      <c r="C19" s="31" t="s">
        <v>57</v>
      </c>
      <c r="D19" s="29">
        <v>0.5</v>
      </c>
      <c r="E19" s="32" t="s">
        <v>58</v>
      </c>
      <c r="F19" s="33" t="s">
        <v>59</v>
      </c>
      <c r="G19" s="43"/>
      <c r="H19" s="35">
        <v>350</v>
      </c>
      <c r="I19" s="36">
        <v>0</v>
      </c>
      <c r="J19" s="37">
        <v>180</v>
      </c>
      <c r="K19" s="38">
        <v>150</v>
      </c>
      <c r="L19" s="39">
        <v>110</v>
      </c>
      <c r="M19" s="40">
        <f t="shared" si="4"/>
        <v>0</v>
      </c>
      <c r="N19" s="35">
        <f t="shared" si="5"/>
        <v>0</v>
      </c>
      <c r="O19" s="41">
        <f t="shared" si="6"/>
        <v>0</v>
      </c>
      <c r="P19" s="2">
        <f t="shared" si="7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7.25" customHeight="1">
      <c r="A20" s="29" t="s">
        <v>60</v>
      </c>
      <c r="B20" s="30"/>
      <c r="C20" s="31" t="s">
        <v>61</v>
      </c>
      <c r="D20" s="29">
        <v>0.5</v>
      </c>
      <c r="E20" s="32" t="s">
        <v>62</v>
      </c>
      <c r="F20" s="33" t="s">
        <v>63</v>
      </c>
      <c r="G20" s="43"/>
      <c r="H20" s="35">
        <v>350</v>
      </c>
      <c r="I20" s="36">
        <v>0</v>
      </c>
      <c r="J20" s="37">
        <v>180</v>
      </c>
      <c r="K20" s="38">
        <v>150</v>
      </c>
      <c r="L20" s="39">
        <v>110</v>
      </c>
      <c r="M20" s="40">
        <f t="shared" si="4"/>
        <v>0</v>
      </c>
      <c r="N20" s="35">
        <f t="shared" si="5"/>
        <v>0</v>
      </c>
      <c r="O20" s="41">
        <f t="shared" si="6"/>
        <v>0</v>
      </c>
      <c r="P20" s="2">
        <f t="shared" si="7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44" t="s">
        <v>64</v>
      </c>
      <c r="B21" s="116" t="s">
        <v>65</v>
      </c>
      <c r="C21" s="114"/>
      <c r="D21" s="114"/>
      <c r="E21" s="114"/>
      <c r="F21" s="114"/>
      <c r="G21" s="114"/>
      <c r="H21" s="115"/>
      <c r="I21" s="45">
        <f>I16+I17+I18+I19+I20</f>
        <v>0</v>
      </c>
      <c r="J21" s="46"/>
      <c r="K21" s="46"/>
      <c r="L21" s="46"/>
      <c r="M21" s="45">
        <f t="shared" ref="M21:N21" si="8">M16+M17+M18+M19+M20</f>
        <v>0</v>
      </c>
      <c r="N21" s="47">
        <f t="shared" si="8"/>
        <v>0</v>
      </c>
      <c r="O21" s="48">
        <f t="shared" ref="O21:P21" si="9">SUM(O16:O20)</f>
        <v>0</v>
      </c>
      <c r="P21" s="48">
        <f t="shared" si="9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7" t="s">
        <v>66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49"/>
      <c r="N22" s="50"/>
      <c r="O22" s="2"/>
      <c r="P22" s="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.75" customHeight="1">
      <c r="A23" s="51" t="s">
        <v>67</v>
      </c>
      <c r="B23" s="30"/>
      <c r="C23" s="31" t="s">
        <v>68</v>
      </c>
      <c r="D23" s="29">
        <v>1</v>
      </c>
      <c r="E23" s="32" t="s">
        <v>69</v>
      </c>
      <c r="F23" s="33" t="s">
        <v>70</v>
      </c>
      <c r="G23" s="52"/>
      <c r="H23" s="35">
        <v>550</v>
      </c>
      <c r="I23" s="53"/>
      <c r="J23" s="37">
        <v>320</v>
      </c>
      <c r="K23" s="38">
        <v>270</v>
      </c>
      <c r="L23" s="39">
        <v>200</v>
      </c>
      <c r="M23" s="40">
        <f t="shared" ref="M23:M27" si="10">I23*J23</f>
        <v>0</v>
      </c>
      <c r="N23" s="35">
        <f t="shared" ref="N23:N27" si="11">I23*D23</f>
        <v>0</v>
      </c>
      <c r="O23" s="41">
        <f t="shared" ref="O23:O27" si="12">I23*K23</f>
        <v>0</v>
      </c>
      <c r="P23" s="2">
        <f t="shared" ref="P23:P27" si="13">I23*L23</f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9.75" customHeight="1">
      <c r="A24" s="51" t="s">
        <v>71</v>
      </c>
      <c r="B24" s="30"/>
      <c r="C24" s="31" t="s">
        <v>72</v>
      </c>
      <c r="D24" s="29">
        <v>1</v>
      </c>
      <c r="E24" s="32" t="s">
        <v>73</v>
      </c>
      <c r="F24" s="33" t="s">
        <v>74</v>
      </c>
      <c r="G24" s="54"/>
      <c r="H24" s="35">
        <v>550</v>
      </c>
      <c r="I24" s="53"/>
      <c r="J24" s="37">
        <v>320</v>
      </c>
      <c r="K24" s="38">
        <v>270</v>
      </c>
      <c r="L24" s="39">
        <v>200</v>
      </c>
      <c r="M24" s="40">
        <f t="shared" si="10"/>
        <v>0</v>
      </c>
      <c r="N24" s="35">
        <f t="shared" si="11"/>
        <v>0</v>
      </c>
      <c r="O24" s="41">
        <f t="shared" si="12"/>
        <v>0</v>
      </c>
      <c r="P24" s="2">
        <f t="shared" si="13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8" customHeight="1">
      <c r="A25" s="51" t="s">
        <v>75</v>
      </c>
      <c r="B25" s="30"/>
      <c r="C25" s="31" t="s">
        <v>76</v>
      </c>
      <c r="D25" s="29">
        <v>1</v>
      </c>
      <c r="E25" s="32" t="s">
        <v>77</v>
      </c>
      <c r="F25" s="33" t="s">
        <v>78</v>
      </c>
      <c r="G25" s="54"/>
      <c r="H25" s="35">
        <v>550</v>
      </c>
      <c r="I25" s="53"/>
      <c r="J25" s="37">
        <v>320</v>
      </c>
      <c r="K25" s="38">
        <v>270</v>
      </c>
      <c r="L25" s="39">
        <v>200</v>
      </c>
      <c r="M25" s="40">
        <f t="shared" si="10"/>
        <v>0</v>
      </c>
      <c r="N25" s="35">
        <f t="shared" si="11"/>
        <v>0</v>
      </c>
      <c r="O25" s="41">
        <f t="shared" si="12"/>
        <v>0</v>
      </c>
      <c r="P25" s="2">
        <f t="shared" si="13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81" customHeight="1">
      <c r="A26" s="51" t="s">
        <v>79</v>
      </c>
      <c r="B26" s="30"/>
      <c r="C26" s="31" t="s">
        <v>80</v>
      </c>
      <c r="D26" s="29">
        <v>1</v>
      </c>
      <c r="E26" s="32" t="s">
        <v>81</v>
      </c>
      <c r="F26" s="33" t="s">
        <v>82</v>
      </c>
      <c r="G26" s="55"/>
      <c r="H26" s="35">
        <v>550</v>
      </c>
      <c r="I26" s="53"/>
      <c r="J26" s="37">
        <v>320</v>
      </c>
      <c r="K26" s="38">
        <v>270</v>
      </c>
      <c r="L26" s="39">
        <v>200</v>
      </c>
      <c r="M26" s="40">
        <f t="shared" si="10"/>
        <v>0</v>
      </c>
      <c r="N26" s="35">
        <f t="shared" si="11"/>
        <v>0</v>
      </c>
      <c r="O26" s="41">
        <f t="shared" si="12"/>
        <v>0</v>
      </c>
      <c r="P26" s="2">
        <f t="shared" si="13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6.5" customHeight="1">
      <c r="A27" s="51" t="s">
        <v>83</v>
      </c>
      <c r="B27" s="30"/>
      <c r="C27" s="31" t="s">
        <v>84</v>
      </c>
      <c r="D27" s="29">
        <v>1</v>
      </c>
      <c r="E27" s="32" t="s">
        <v>85</v>
      </c>
      <c r="F27" s="33" t="s">
        <v>86</v>
      </c>
      <c r="G27" s="55"/>
      <c r="H27" s="35">
        <v>550</v>
      </c>
      <c r="I27" s="53"/>
      <c r="J27" s="37">
        <v>320</v>
      </c>
      <c r="K27" s="38">
        <v>270</v>
      </c>
      <c r="L27" s="39">
        <v>200</v>
      </c>
      <c r="M27" s="40">
        <f t="shared" si="10"/>
        <v>0</v>
      </c>
      <c r="N27" s="35">
        <f t="shared" si="11"/>
        <v>0</v>
      </c>
      <c r="O27" s="41">
        <f t="shared" si="12"/>
        <v>0</v>
      </c>
      <c r="P27" s="2">
        <f t="shared" si="13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56" t="s">
        <v>87</v>
      </c>
      <c r="B28" s="116" t="s">
        <v>88</v>
      </c>
      <c r="C28" s="114"/>
      <c r="D28" s="114"/>
      <c r="E28" s="114"/>
      <c r="F28" s="114"/>
      <c r="G28" s="114"/>
      <c r="H28" s="115"/>
      <c r="I28" s="57">
        <f>I23+I24+I25+I26+I27</f>
        <v>0</v>
      </c>
      <c r="J28" s="46"/>
      <c r="K28" s="46"/>
      <c r="L28" s="46"/>
      <c r="M28" s="45">
        <f t="shared" ref="M28:N28" si="14">M23+M24+M25+M26+M27</f>
        <v>0</v>
      </c>
      <c r="N28" s="47">
        <f t="shared" si="14"/>
        <v>0</v>
      </c>
      <c r="O28" s="58">
        <f t="shared" ref="O28:P28" si="15">SUM(O23:O27)</f>
        <v>0</v>
      </c>
      <c r="P28" s="2">
        <f t="shared" si="15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7" t="s">
        <v>89</v>
      </c>
      <c r="B29" s="59"/>
      <c r="C29" s="59"/>
      <c r="D29" s="59"/>
      <c r="E29" s="59"/>
      <c r="F29" s="59"/>
      <c r="G29" s="59"/>
      <c r="H29" s="59"/>
      <c r="I29" s="27"/>
      <c r="J29" s="27"/>
      <c r="K29" s="27"/>
      <c r="L29" s="27"/>
      <c r="M29" s="49"/>
      <c r="N29" s="50"/>
      <c r="O29" s="2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9" customHeight="1">
      <c r="A30" s="51" t="s">
        <v>90</v>
      </c>
      <c r="B30" s="30"/>
      <c r="C30" s="31" t="s">
        <v>91</v>
      </c>
      <c r="D30" s="29">
        <v>2</v>
      </c>
      <c r="E30" s="60" t="s">
        <v>92</v>
      </c>
      <c r="F30" s="33" t="s">
        <v>93</v>
      </c>
      <c r="G30" s="52"/>
      <c r="H30" s="35">
        <v>950</v>
      </c>
      <c r="I30" s="61">
        <v>0</v>
      </c>
      <c r="J30" s="37">
        <v>590</v>
      </c>
      <c r="K30" s="38">
        <v>500</v>
      </c>
      <c r="L30" s="39">
        <v>370</v>
      </c>
      <c r="M30" s="40">
        <f t="shared" ref="M30:M34" si="16">I30*J30</f>
        <v>0</v>
      </c>
      <c r="N30" s="35">
        <f t="shared" ref="N30:N34" si="17">I30*D30</f>
        <v>0</v>
      </c>
      <c r="O30" s="41">
        <f t="shared" ref="O30:O34" si="18">I30*K30</f>
        <v>0</v>
      </c>
      <c r="P30" s="2">
        <f t="shared" ref="P30:P34" si="19">I30*L30</f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6" customHeight="1">
      <c r="A31" s="51" t="s">
        <v>94</v>
      </c>
      <c r="B31" s="30"/>
      <c r="C31" s="31" t="s">
        <v>95</v>
      </c>
      <c r="D31" s="29">
        <v>2</v>
      </c>
      <c r="E31" s="60" t="s">
        <v>96</v>
      </c>
      <c r="F31" s="33" t="s">
        <v>97</v>
      </c>
      <c r="G31" s="54"/>
      <c r="H31" s="35">
        <v>950</v>
      </c>
      <c r="I31" s="61">
        <v>0</v>
      </c>
      <c r="J31" s="37">
        <v>590</v>
      </c>
      <c r="K31" s="38">
        <v>500</v>
      </c>
      <c r="L31" s="39">
        <v>370</v>
      </c>
      <c r="M31" s="40">
        <f t="shared" si="16"/>
        <v>0</v>
      </c>
      <c r="N31" s="35">
        <f t="shared" si="17"/>
        <v>0</v>
      </c>
      <c r="O31" s="41">
        <f t="shared" si="18"/>
        <v>0</v>
      </c>
      <c r="P31" s="2">
        <f t="shared" si="19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6.75" customHeight="1">
      <c r="A32" s="51" t="s">
        <v>98</v>
      </c>
      <c r="B32" s="30"/>
      <c r="C32" s="31" t="s">
        <v>99</v>
      </c>
      <c r="D32" s="29">
        <v>2</v>
      </c>
      <c r="E32" s="60" t="s">
        <v>100</v>
      </c>
      <c r="F32" s="33" t="s">
        <v>101</v>
      </c>
      <c r="G32" s="54"/>
      <c r="H32" s="35">
        <v>950</v>
      </c>
      <c r="I32" s="61">
        <v>0</v>
      </c>
      <c r="J32" s="37">
        <v>590</v>
      </c>
      <c r="K32" s="38">
        <v>500</v>
      </c>
      <c r="L32" s="39">
        <v>370</v>
      </c>
      <c r="M32" s="40">
        <f t="shared" si="16"/>
        <v>0</v>
      </c>
      <c r="N32" s="35">
        <f t="shared" si="17"/>
        <v>0</v>
      </c>
      <c r="O32" s="41">
        <f t="shared" si="18"/>
        <v>0</v>
      </c>
      <c r="P32" s="2">
        <f t="shared" si="19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7.5" customHeight="1">
      <c r="A33" s="51" t="s">
        <v>102</v>
      </c>
      <c r="B33" s="30"/>
      <c r="C33" s="31" t="s">
        <v>103</v>
      </c>
      <c r="D33" s="29">
        <v>2</v>
      </c>
      <c r="E33" s="60" t="s">
        <v>104</v>
      </c>
      <c r="F33" s="33" t="s">
        <v>105</v>
      </c>
      <c r="G33" s="55"/>
      <c r="H33" s="35">
        <v>950</v>
      </c>
      <c r="I33" s="61">
        <v>0</v>
      </c>
      <c r="J33" s="37">
        <v>590</v>
      </c>
      <c r="K33" s="38">
        <v>500</v>
      </c>
      <c r="L33" s="39">
        <v>370</v>
      </c>
      <c r="M33" s="40">
        <f t="shared" si="16"/>
        <v>0</v>
      </c>
      <c r="N33" s="35">
        <f t="shared" si="17"/>
        <v>0</v>
      </c>
      <c r="O33" s="41">
        <f t="shared" si="18"/>
        <v>0</v>
      </c>
      <c r="P33" s="2">
        <f t="shared" si="19"/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6" customHeight="1">
      <c r="A34" s="51" t="s">
        <v>106</v>
      </c>
      <c r="B34" s="30"/>
      <c r="C34" s="31" t="s">
        <v>107</v>
      </c>
      <c r="D34" s="29">
        <v>2</v>
      </c>
      <c r="E34" s="60" t="s">
        <v>108</v>
      </c>
      <c r="F34" s="33" t="s">
        <v>109</v>
      </c>
      <c r="G34" s="55"/>
      <c r="H34" s="35">
        <v>950</v>
      </c>
      <c r="I34" s="61">
        <v>0</v>
      </c>
      <c r="J34" s="37">
        <v>590</v>
      </c>
      <c r="K34" s="38">
        <v>500</v>
      </c>
      <c r="L34" s="39">
        <v>370</v>
      </c>
      <c r="M34" s="40">
        <f t="shared" si="16"/>
        <v>0</v>
      </c>
      <c r="N34" s="35">
        <f t="shared" si="17"/>
        <v>0</v>
      </c>
      <c r="O34" s="41">
        <f t="shared" si="18"/>
        <v>0</v>
      </c>
      <c r="P34" s="2">
        <f t="shared" si="19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56" t="s">
        <v>110</v>
      </c>
      <c r="B35" s="116" t="s">
        <v>111</v>
      </c>
      <c r="C35" s="114"/>
      <c r="D35" s="114"/>
      <c r="E35" s="114"/>
      <c r="F35" s="114"/>
      <c r="G35" s="114"/>
      <c r="H35" s="115"/>
      <c r="I35" s="57">
        <f>I30+I31+I32+I33+I34</f>
        <v>0</v>
      </c>
      <c r="J35" s="46"/>
      <c r="K35" s="46"/>
      <c r="L35" s="46"/>
      <c r="M35" s="45">
        <f t="shared" ref="M35:N35" si="20">M30+M31+M32+M33+M34</f>
        <v>0</v>
      </c>
      <c r="N35" s="47">
        <f t="shared" si="20"/>
        <v>0</v>
      </c>
      <c r="O35" s="58">
        <f t="shared" ref="O35:P35" si="21">SUM(O30:O34)</f>
        <v>0</v>
      </c>
      <c r="P35" s="2">
        <f t="shared" si="21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7" t="s">
        <v>112</v>
      </c>
      <c r="B36" s="59"/>
      <c r="C36" s="59"/>
      <c r="D36" s="59"/>
      <c r="E36" s="59"/>
      <c r="F36" s="59"/>
      <c r="G36" s="59"/>
      <c r="H36" s="59"/>
      <c r="I36" s="27"/>
      <c r="J36" s="27"/>
      <c r="K36" s="27"/>
      <c r="L36" s="27"/>
      <c r="M36" s="49"/>
      <c r="N36" s="50"/>
      <c r="O36" s="2"/>
      <c r="P36" s="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4.25" customHeight="1">
      <c r="A37" s="51" t="s">
        <v>113</v>
      </c>
      <c r="B37" s="30"/>
      <c r="C37" s="31" t="s">
        <v>114</v>
      </c>
      <c r="D37" s="29">
        <v>3</v>
      </c>
      <c r="E37" s="62" t="s">
        <v>115</v>
      </c>
      <c r="F37" s="33" t="s">
        <v>116</v>
      </c>
      <c r="G37" s="52"/>
      <c r="H37" s="35">
        <v>1300</v>
      </c>
      <c r="I37" s="61">
        <v>0</v>
      </c>
      <c r="J37" s="37">
        <v>760</v>
      </c>
      <c r="K37" s="38">
        <v>650</v>
      </c>
      <c r="L37" s="39">
        <v>480</v>
      </c>
      <c r="M37" s="40">
        <f t="shared" ref="M37:M41" si="22">I37*J37</f>
        <v>0</v>
      </c>
      <c r="N37" s="35">
        <f t="shared" ref="N37:N41" si="23">I37*D37</f>
        <v>0</v>
      </c>
      <c r="O37" s="2">
        <f t="shared" ref="O37:O41" si="24">I37*K37</f>
        <v>0</v>
      </c>
      <c r="P37" s="2">
        <f t="shared" ref="P37:P41" si="25">I37*L37</f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4.25" customHeight="1">
      <c r="A38" s="51" t="s">
        <v>117</v>
      </c>
      <c r="B38" s="30"/>
      <c r="C38" s="31" t="s">
        <v>118</v>
      </c>
      <c r="D38" s="29">
        <v>3</v>
      </c>
      <c r="E38" s="32" t="s">
        <v>119</v>
      </c>
      <c r="F38" s="33" t="s">
        <v>120</v>
      </c>
      <c r="G38" s="54"/>
      <c r="H38" s="35">
        <v>1300</v>
      </c>
      <c r="I38" s="61">
        <v>0</v>
      </c>
      <c r="J38" s="37">
        <v>760</v>
      </c>
      <c r="K38" s="38">
        <v>650</v>
      </c>
      <c r="L38" s="39">
        <v>480</v>
      </c>
      <c r="M38" s="40">
        <f t="shared" si="22"/>
        <v>0</v>
      </c>
      <c r="N38" s="35">
        <f t="shared" si="23"/>
        <v>0</v>
      </c>
      <c r="O38" s="2">
        <f t="shared" si="24"/>
        <v>0</v>
      </c>
      <c r="P38" s="2">
        <f t="shared" si="25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>
      <c r="A39" s="51" t="s">
        <v>121</v>
      </c>
      <c r="B39" s="30"/>
      <c r="C39" s="31" t="s">
        <v>122</v>
      </c>
      <c r="D39" s="29">
        <v>3</v>
      </c>
      <c r="E39" s="32" t="s">
        <v>123</v>
      </c>
      <c r="F39" s="33" t="s">
        <v>124</v>
      </c>
      <c r="G39" s="54"/>
      <c r="H39" s="35">
        <v>1300</v>
      </c>
      <c r="I39" s="61">
        <v>0</v>
      </c>
      <c r="J39" s="37">
        <v>760</v>
      </c>
      <c r="K39" s="38">
        <v>650</v>
      </c>
      <c r="L39" s="39">
        <v>480</v>
      </c>
      <c r="M39" s="40">
        <f t="shared" si="22"/>
        <v>0</v>
      </c>
      <c r="N39" s="35">
        <f t="shared" si="23"/>
        <v>0</v>
      </c>
      <c r="O39" s="2">
        <f t="shared" si="24"/>
        <v>0</v>
      </c>
      <c r="P39" s="2">
        <f t="shared" si="25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5" customHeight="1">
      <c r="A40" s="51" t="s">
        <v>125</v>
      </c>
      <c r="B40" s="30"/>
      <c r="C40" s="31" t="s">
        <v>126</v>
      </c>
      <c r="D40" s="29">
        <v>3</v>
      </c>
      <c r="E40" s="32" t="s">
        <v>127</v>
      </c>
      <c r="F40" s="33" t="s">
        <v>128</v>
      </c>
      <c r="G40" s="55"/>
      <c r="H40" s="35">
        <v>1300</v>
      </c>
      <c r="I40" s="61">
        <v>0</v>
      </c>
      <c r="J40" s="37">
        <v>760</v>
      </c>
      <c r="K40" s="38">
        <v>650</v>
      </c>
      <c r="L40" s="39">
        <v>480</v>
      </c>
      <c r="M40" s="40">
        <f t="shared" si="22"/>
        <v>0</v>
      </c>
      <c r="N40" s="35">
        <f t="shared" si="23"/>
        <v>0</v>
      </c>
      <c r="O40" s="2">
        <f t="shared" si="24"/>
        <v>0</v>
      </c>
      <c r="P40" s="2">
        <f t="shared" si="25"/>
        <v>0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4.25" customHeight="1">
      <c r="A41" s="51" t="s">
        <v>129</v>
      </c>
      <c r="B41" s="30"/>
      <c r="C41" s="31" t="s">
        <v>130</v>
      </c>
      <c r="D41" s="29">
        <v>3</v>
      </c>
      <c r="E41" s="63" t="s">
        <v>131</v>
      </c>
      <c r="F41" s="33" t="s">
        <v>132</v>
      </c>
      <c r="G41" s="55"/>
      <c r="H41" s="35">
        <v>1300</v>
      </c>
      <c r="I41" s="61">
        <v>0</v>
      </c>
      <c r="J41" s="37">
        <v>760</v>
      </c>
      <c r="K41" s="38">
        <v>650</v>
      </c>
      <c r="L41" s="39">
        <v>480</v>
      </c>
      <c r="M41" s="40">
        <f t="shared" si="22"/>
        <v>0</v>
      </c>
      <c r="N41" s="35">
        <f t="shared" si="23"/>
        <v>0</v>
      </c>
      <c r="O41" s="2">
        <f t="shared" si="24"/>
        <v>0</v>
      </c>
      <c r="P41" s="2">
        <f t="shared" si="25"/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56" t="s">
        <v>133</v>
      </c>
      <c r="B42" s="116" t="s">
        <v>134</v>
      </c>
      <c r="C42" s="114"/>
      <c r="D42" s="114"/>
      <c r="E42" s="114"/>
      <c r="F42" s="114"/>
      <c r="G42" s="114"/>
      <c r="H42" s="115"/>
      <c r="I42" s="57">
        <f>I37+I38+I39+I40+I41</f>
        <v>0</v>
      </c>
      <c r="J42" s="46"/>
      <c r="K42" s="46"/>
      <c r="L42" s="46"/>
      <c r="M42" s="45">
        <f t="shared" ref="M42:N42" si="26">M37+M38+M39+M40+M41</f>
        <v>0</v>
      </c>
      <c r="N42" s="47">
        <f t="shared" si="26"/>
        <v>0</v>
      </c>
      <c r="O42" s="2">
        <f t="shared" ref="O42:P42" si="27">SUM(O37:O41)</f>
        <v>0</v>
      </c>
      <c r="P42" s="2">
        <f t="shared" si="27"/>
        <v>0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7" t="s">
        <v>135</v>
      </c>
      <c r="B43" s="59"/>
      <c r="C43" s="59"/>
      <c r="D43" s="59"/>
      <c r="E43" s="59"/>
      <c r="F43" s="59"/>
      <c r="G43" s="59"/>
      <c r="H43" s="59"/>
      <c r="I43" s="27"/>
      <c r="J43" s="27"/>
      <c r="K43" s="27"/>
      <c r="L43" s="27"/>
      <c r="M43" s="49"/>
      <c r="N43" s="50"/>
      <c r="O43" s="2"/>
      <c r="P43" s="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3.5" customHeight="1">
      <c r="A44" s="51" t="s">
        <v>136</v>
      </c>
      <c r="B44" s="30"/>
      <c r="C44" s="31" t="s">
        <v>137</v>
      </c>
      <c r="D44" s="29">
        <v>5</v>
      </c>
      <c r="E44" s="60" t="s">
        <v>138</v>
      </c>
      <c r="F44" s="33" t="s">
        <v>139</v>
      </c>
      <c r="G44" s="52"/>
      <c r="H44" s="35">
        <v>1700</v>
      </c>
      <c r="I44" s="61">
        <v>0</v>
      </c>
      <c r="J44" s="37">
        <v>1100</v>
      </c>
      <c r="K44" s="38">
        <v>930</v>
      </c>
      <c r="L44" s="39">
        <v>693</v>
      </c>
      <c r="M44" s="40">
        <f t="shared" ref="M44:M48" si="28">I44*J44</f>
        <v>0</v>
      </c>
      <c r="N44" s="35">
        <f t="shared" ref="N44:N48" si="29">I44*D44</f>
        <v>0</v>
      </c>
      <c r="O44" s="2">
        <f t="shared" ref="O44:O48" si="30">I44*K44</f>
        <v>0</v>
      </c>
      <c r="P44" s="2">
        <f t="shared" ref="P44:P48" si="31">I44*L44</f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.75" customHeight="1">
      <c r="A45" s="51" t="s">
        <v>140</v>
      </c>
      <c r="B45" s="30"/>
      <c r="C45" s="31" t="s">
        <v>141</v>
      </c>
      <c r="D45" s="29">
        <v>5</v>
      </c>
      <c r="E45" s="60" t="s">
        <v>142</v>
      </c>
      <c r="F45" s="33" t="s">
        <v>143</v>
      </c>
      <c r="G45" s="54"/>
      <c r="H45" s="35">
        <v>1700</v>
      </c>
      <c r="I45" s="61">
        <v>0</v>
      </c>
      <c r="J45" s="37">
        <v>1100</v>
      </c>
      <c r="K45" s="38">
        <v>930</v>
      </c>
      <c r="L45" s="39">
        <v>693</v>
      </c>
      <c r="M45" s="40">
        <f t="shared" si="28"/>
        <v>0</v>
      </c>
      <c r="N45" s="35">
        <f t="shared" si="29"/>
        <v>0</v>
      </c>
      <c r="O45" s="2">
        <f t="shared" si="30"/>
        <v>0</v>
      </c>
      <c r="P45" s="2">
        <f t="shared" si="31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1.25" customHeight="1">
      <c r="A46" s="51" t="s">
        <v>144</v>
      </c>
      <c r="B46" s="30"/>
      <c r="C46" s="31" t="s">
        <v>145</v>
      </c>
      <c r="D46" s="29">
        <v>5</v>
      </c>
      <c r="E46" s="60" t="s">
        <v>146</v>
      </c>
      <c r="F46" s="33" t="s">
        <v>147</v>
      </c>
      <c r="G46" s="54"/>
      <c r="H46" s="35">
        <v>1700</v>
      </c>
      <c r="I46" s="61">
        <v>0</v>
      </c>
      <c r="J46" s="37">
        <v>1100</v>
      </c>
      <c r="K46" s="38">
        <v>930</v>
      </c>
      <c r="L46" s="39">
        <v>693</v>
      </c>
      <c r="M46" s="40">
        <f t="shared" si="28"/>
        <v>0</v>
      </c>
      <c r="N46" s="35">
        <f t="shared" si="29"/>
        <v>0</v>
      </c>
      <c r="O46" s="2">
        <f t="shared" si="30"/>
        <v>0</v>
      </c>
      <c r="P46" s="2">
        <f t="shared" si="31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9" customHeight="1">
      <c r="A47" s="51" t="s">
        <v>148</v>
      </c>
      <c r="B47" s="30"/>
      <c r="C47" s="31" t="s">
        <v>149</v>
      </c>
      <c r="D47" s="29">
        <v>5</v>
      </c>
      <c r="E47" s="60" t="s">
        <v>150</v>
      </c>
      <c r="F47" s="33" t="s">
        <v>151</v>
      </c>
      <c r="G47" s="55"/>
      <c r="H47" s="35">
        <v>1700</v>
      </c>
      <c r="I47" s="61">
        <v>0</v>
      </c>
      <c r="J47" s="37">
        <v>1100</v>
      </c>
      <c r="K47" s="38">
        <v>930</v>
      </c>
      <c r="L47" s="39">
        <v>693</v>
      </c>
      <c r="M47" s="40">
        <f t="shared" si="28"/>
        <v>0</v>
      </c>
      <c r="N47" s="35">
        <f t="shared" si="29"/>
        <v>0</v>
      </c>
      <c r="O47" s="2">
        <f t="shared" si="30"/>
        <v>0</v>
      </c>
      <c r="P47" s="2">
        <f t="shared" si="31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69" customHeight="1">
      <c r="A48" s="51" t="s">
        <v>152</v>
      </c>
      <c r="B48" s="30"/>
      <c r="C48" s="31" t="s">
        <v>153</v>
      </c>
      <c r="D48" s="29">
        <v>5</v>
      </c>
      <c r="E48" s="60" t="s">
        <v>154</v>
      </c>
      <c r="F48" s="33" t="s">
        <v>155</v>
      </c>
      <c r="G48" s="55"/>
      <c r="H48" s="35">
        <v>1700</v>
      </c>
      <c r="I48" s="61">
        <v>0</v>
      </c>
      <c r="J48" s="37">
        <v>1100</v>
      </c>
      <c r="K48" s="38">
        <v>930</v>
      </c>
      <c r="L48" s="39">
        <v>693</v>
      </c>
      <c r="M48" s="40">
        <f t="shared" si="28"/>
        <v>0</v>
      </c>
      <c r="N48" s="35">
        <f t="shared" si="29"/>
        <v>0</v>
      </c>
      <c r="O48" s="2">
        <f t="shared" si="30"/>
        <v>0</v>
      </c>
      <c r="P48" s="2">
        <f t="shared" si="31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44" t="s">
        <v>156</v>
      </c>
      <c r="B49" s="107" t="s">
        <v>157</v>
      </c>
      <c r="C49" s="108"/>
      <c r="D49" s="108"/>
      <c r="E49" s="108"/>
      <c r="F49" s="108"/>
      <c r="G49" s="108"/>
      <c r="H49" s="109"/>
      <c r="I49" s="45">
        <f>I44+I45+I46+I47+I48</f>
        <v>0</v>
      </c>
      <c r="J49" s="46"/>
      <c r="K49" s="46"/>
      <c r="L49" s="46"/>
      <c r="M49" s="45">
        <f t="shared" ref="M49:N49" si="32">M44+M45+M46+M47+M48</f>
        <v>0</v>
      </c>
      <c r="N49" s="47">
        <f t="shared" si="32"/>
        <v>0</v>
      </c>
      <c r="O49" s="2">
        <f t="shared" ref="O49:P49" si="33">SUM(O44:O48)</f>
        <v>0</v>
      </c>
      <c r="P49" s="2">
        <f t="shared" si="33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64" t="s">
        <v>158</v>
      </c>
      <c r="B52" s="65" t="s">
        <v>159</v>
      </c>
      <c r="C52" s="65" t="s">
        <v>160</v>
      </c>
      <c r="D52" s="65" t="s">
        <v>161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66" t="s">
        <v>162</v>
      </c>
      <c r="B53" s="67">
        <f>I21+I28+I35+I49+I42</f>
        <v>0</v>
      </c>
      <c r="C53" s="68">
        <f t="shared" ref="C53:C54" si="34">B53</f>
        <v>0</v>
      </c>
      <c r="D53" s="69">
        <f t="shared" ref="D53:D54" si="35">B53</f>
        <v>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66" t="s">
        <v>163</v>
      </c>
      <c r="B54" s="70">
        <f>N21+N28+N35+N49+N42</f>
        <v>0</v>
      </c>
      <c r="C54" s="71">
        <f t="shared" si="34"/>
        <v>0</v>
      </c>
      <c r="D54" s="72">
        <f t="shared" si="35"/>
        <v>0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66" t="s">
        <v>164</v>
      </c>
      <c r="B55" s="67">
        <f>M21+M28+M35+M49+M42</f>
        <v>0</v>
      </c>
      <c r="C55" s="68">
        <f t="shared" ref="C55:D55" si="36">O49+O42+O35+O28+O21</f>
        <v>0</v>
      </c>
      <c r="D55" s="69">
        <f t="shared" si="36"/>
        <v>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6.5" customHeight="1">
      <c r="A57" s="2"/>
      <c r="B57" s="2"/>
      <c r="C57" s="2"/>
      <c r="D57" s="73" t="s">
        <v>165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74"/>
      <c r="B58" s="74"/>
      <c r="C58" s="74"/>
      <c r="D58" s="74"/>
      <c r="E58" s="75"/>
      <c r="F58" s="74"/>
      <c r="G58" s="75"/>
      <c r="H58" s="75"/>
      <c r="I58" s="74"/>
      <c r="J58" s="75"/>
      <c r="K58" s="75"/>
      <c r="L58" s="75"/>
      <c r="M58" s="76"/>
      <c r="N58" s="76"/>
      <c r="O58" s="13"/>
      <c r="P58" s="13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77" t="s">
        <v>32</v>
      </c>
      <c r="B59" s="78" t="s">
        <v>33</v>
      </c>
      <c r="C59" s="78" t="s">
        <v>34</v>
      </c>
      <c r="D59" s="78" t="s">
        <v>166</v>
      </c>
      <c r="E59" s="79" t="s">
        <v>36</v>
      </c>
      <c r="F59" s="78" t="s">
        <v>37</v>
      </c>
      <c r="G59" s="79" t="s">
        <v>38</v>
      </c>
      <c r="H59" s="79" t="s">
        <v>39</v>
      </c>
      <c r="I59" s="78" t="s">
        <v>40</v>
      </c>
      <c r="J59" s="79" t="s">
        <v>167</v>
      </c>
      <c r="K59" s="79" t="s">
        <v>168</v>
      </c>
      <c r="L59" s="79" t="s">
        <v>169</v>
      </c>
      <c r="M59" s="80" t="s">
        <v>170</v>
      </c>
      <c r="N59" s="80" t="s">
        <v>171</v>
      </c>
      <c r="O59" s="2"/>
      <c r="P59" s="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7" t="s">
        <v>172</v>
      </c>
      <c r="B60" s="59"/>
      <c r="C60" s="59"/>
      <c r="D60" s="59"/>
      <c r="E60" s="59"/>
      <c r="F60" s="59"/>
      <c r="G60" s="59"/>
      <c r="H60" s="59"/>
      <c r="I60" s="27"/>
      <c r="J60" s="27"/>
      <c r="K60" s="27"/>
      <c r="L60" s="27"/>
      <c r="M60" s="49"/>
      <c r="N60" s="50"/>
      <c r="O60" s="2"/>
      <c r="P60" s="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82.5" customHeight="1">
      <c r="A61" s="51" t="s">
        <v>173</v>
      </c>
      <c r="B61" s="30"/>
      <c r="C61" s="31" t="s">
        <v>174</v>
      </c>
      <c r="D61" s="81">
        <v>25</v>
      </c>
      <c r="E61" s="60"/>
      <c r="F61" s="33"/>
      <c r="G61" s="54"/>
      <c r="H61" s="35">
        <v>250</v>
      </c>
      <c r="I61" s="61">
        <v>0</v>
      </c>
      <c r="J61" s="37">
        <v>125</v>
      </c>
      <c r="K61" s="38">
        <v>100</v>
      </c>
      <c r="L61" s="39">
        <v>75</v>
      </c>
      <c r="M61" s="40">
        <f t="shared" ref="M61:M72" si="37">I61*J61</f>
        <v>0</v>
      </c>
      <c r="N61" s="35">
        <f>I61*D61</f>
        <v>0</v>
      </c>
      <c r="O61" s="2">
        <f t="shared" ref="O61:O72" si="38">I61*K61</f>
        <v>0</v>
      </c>
      <c r="P61" s="2">
        <f t="shared" ref="P61:P72" si="39">I61*L61</f>
        <v>0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85.5" customHeight="1">
      <c r="A62" s="51" t="s">
        <v>175</v>
      </c>
      <c r="B62" s="30"/>
      <c r="C62" s="31" t="s">
        <v>174</v>
      </c>
      <c r="D62" s="81">
        <v>25</v>
      </c>
      <c r="E62" s="60"/>
      <c r="F62" s="33"/>
      <c r="G62" s="54"/>
      <c r="H62" s="35">
        <v>250</v>
      </c>
      <c r="I62" s="61">
        <v>0</v>
      </c>
      <c r="J62" s="37">
        <v>125</v>
      </c>
      <c r="K62" s="38">
        <v>100</v>
      </c>
      <c r="L62" s="39">
        <v>75</v>
      </c>
      <c r="M62" s="40">
        <f t="shared" si="37"/>
        <v>0</v>
      </c>
      <c r="N62" s="35">
        <f t="shared" ref="N62:N66" si="40">D62*I62</f>
        <v>0</v>
      </c>
      <c r="O62" s="2">
        <f t="shared" si="38"/>
        <v>0</v>
      </c>
      <c r="P62" s="2">
        <f t="shared" si="39"/>
        <v>0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3.75" customHeight="1">
      <c r="A63" s="51" t="s">
        <v>176</v>
      </c>
      <c r="B63" s="30"/>
      <c r="C63" s="31" t="s">
        <v>174</v>
      </c>
      <c r="D63" s="81">
        <v>25</v>
      </c>
      <c r="E63" s="60"/>
      <c r="F63" s="33"/>
      <c r="G63" s="55"/>
      <c r="H63" s="35">
        <v>250</v>
      </c>
      <c r="I63" s="61">
        <v>0</v>
      </c>
      <c r="J63" s="37">
        <v>125</v>
      </c>
      <c r="K63" s="38">
        <v>100</v>
      </c>
      <c r="L63" s="39">
        <v>75</v>
      </c>
      <c r="M63" s="40">
        <f t="shared" si="37"/>
        <v>0</v>
      </c>
      <c r="N63" s="35">
        <f t="shared" si="40"/>
        <v>0</v>
      </c>
      <c r="O63" s="2">
        <f t="shared" si="38"/>
        <v>0</v>
      </c>
      <c r="P63" s="2">
        <f t="shared" si="39"/>
        <v>0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6.75" customHeight="1">
      <c r="A64" s="51" t="s">
        <v>177</v>
      </c>
      <c r="B64" s="30"/>
      <c r="C64" s="31" t="s">
        <v>174</v>
      </c>
      <c r="D64" s="81">
        <v>25</v>
      </c>
      <c r="E64" s="60"/>
      <c r="F64" s="33"/>
      <c r="G64" s="55"/>
      <c r="H64" s="35">
        <v>250</v>
      </c>
      <c r="I64" s="61">
        <v>0</v>
      </c>
      <c r="J64" s="37">
        <v>125</v>
      </c>
      <c r="K64" s="38">
        <v>100</v>
      </c>
      <c r="L64" s="39">
        <v>75</v>
      </c>
      <c r="M64" s="40">
        <f t="shared" si="37"/>
        <v>0</v>
      </c>
      <c r="N64" s="35">
        <f t="shared" si="40"/>
        <v>0</v>
      </c>
      <c r="O64" s="2">
        <f t="shared" si="38"/>
        <v>0</v>
      </c>
      <c r="P64" s="2">
        <f t="shared" si="39"/>
        <v>0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4.5" customHeight="1">
      <c r="A65" s="51" t="s">
        <v>178</v>
      </c>
      <c r="B65" s="30"/>
      <c r="C65" s="31" t="s">
        <v>174</v>
      </c>
      <c r="D65" s="81">
        <v>25</v>
      </c>
      <c r="E65" s="60"/>
      <c r="F65" s="33"/>
      <c r="G65" s="55"/>
      <c r="H65" s="35">
        <v>250</v>
      </c>
      <c r="I65" s="61">
        <v>0</v>
      </c>
      <c r="J65" s="37">
        <v>125</v>
      </c>
      <c r="K65" s="38">
        <v>100</v>
      </c>
      <c r="L65" s="39">
        <v>75</v>
      </c>
      <c r="M65" s="40">
        <f t="shared" si="37"/>
        <v>0</v>
      </c>
      <c r="N65" s="35">
        <f t="shared" si="40"/>
        <v>0</v>
      </c>
      <c r="O65" s="2">
        <f t="shared" si="38"/>
        <v>0</v>
      </c>
      <c r="P65" s="2">
        <f t="shared" si="39"/>
        <v>0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3" customHeight="1">
      <c r="A66" s="51" t="s">
        <v>179</v>
      </c>
      <c r="B66" s="30"/>
      <c r="C66" s="31" t="s">
        <v>174</v>
      </c>
      <c r="D66" s="81">
        <v>25</v>
      </c>
      <c r="E66" s="60"/>
      <c r="F66" s="33"/>
      <c r="G66" s="55"/>
      <c r="H66" s="35">
        <v>250</v>
      </c>
      <c r="I66" s="61">
        <v>0</v>
      </c>
      <c r="J66" s="37">
        <v>125</v>
      </c>
      <c r="K66" s="38">
        <v>100</v>
      </c>
      <c r="L66" s="39">
        <v>75</v>
      </c>
      <c r="M66" s="40">
        <f t="shared" si="37"/>
        <v>0</v>
      </c>
      <c r="N66" s="35">
        <f t="shared" si="40"/>
        <v>0</v>
      </c>
      <c r="O66" s="2">
        <f t="shared" si="38"/>
        <v>0</v>
      </c>
      <c r="P66" s="2">
        <f t="shared" si="39"/>
        <v>0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3.75" customHeight="1">
      <c r="A67" s="51" t="s">
        <v>180</v>
      </c>
      <c r="B67" s="30"/>
      <c r="C67" s="31" t="s">
        <v>181</v>
      </c>
      <c r="D67" s="81">
        <v>50</v>
      </c>
      <c r="E67" s="60"/>
      <c r="F67" s="33"/>
      <c r="G67" s="54"/>
      <c r="H67" s="35">
        <v>350</v>
      </c>
      <c r="I67" s="61">
        <v>0</v>
      </c>
      <c r="J67" s="37">
        <v>250</v>
      </c>
      <c r="K67" s="38">
        <v>200</v>
      </c>
      <c r="L67" s="39">
        <v>150</v>
      </c>
      <c r="M67" s="40">
        <f t="shared" si="37"/>
        <v>0</v>
      </c>
      <c r="N67" s="35">
        <f>I67*D67</f>
        <v>0</v>
      </c>
      <c r="O67" s="2">
        <f t="shared" si="38"/>
        <v>0</v>
      </c>
      <c r="P67" s="2">
        <f t="shared" si="39"/>
        <v>0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5.25" customHeight="1">
      <c r="A68" s="51" t="s">
        <v>182</v>
      </c>
      <c r="B68" s="30"/>
      <c r="C68" s="31" t="s">
        <v>181</v>
      </c>
      <c r="D68" s="81">
        <v>50</v>
      </c>
      <c r="E68" s="60"/>
      <c r="F68" s="33"/>
      <c r="G68" s="54"/>
      <c r="H68" s="35">
        <v>350</v>
      </c>
      <c r="I68" s="61">
        <v>0</v>
      </c>
      <c r="J68" s="37">
        <v>250</v>
      </c>
      <c r="K68" s="38">
        <v>200</v>
      </c>
      <c r="L68" s="39">
        <v>150</v>
      </c>
      <c r="M68" s="40">
        <f t="shared" si="37"/>
        <v>0</v>
      </c>
      <c r="N68" s="35">
        <f t="shared" ref="N68:N72" si="41">D68*I68</f>
        <v>0</v>
      </c>
      <c r="O68" s="2">
        <f t="shared" si="38"/>
        <v>0</v>
      </c>
      <c r="P68" s="2">
        <f t="shared" si="39"/>
        <v>0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3.75" customHeight="1">
      <c r="A69" s="51" t="s">
        <v>183</v>
      </c>
      <c r="B69" s="30"/>
      <c r="C69" s="31" t="s">
        <v>181</v>
      </c>
      <c r="D69" s="81">
        <v>50</v>
      </c>
      <c r="E69" s="60"/>
      <c r="F69" s="33"/>
      <c r="G69" s="55"/>
      <c r="H69" s="35">
        <v>350</v>
      </c>
      <c r="I69" s="53">
        <v>0</v>
      </c>
      <c r="J69" s="37">
        <v>250</v>
      </c>
      <c r="K69" s="38">
        <v>200</v>
      </c>
      <c r="L69" s="39">
        <v>150</v>
      </c>
      <c r="M69" s="40">
        <f t="shared" si="37"/>
        <v>0</v>
      </c>
      <c r="N69" s="35">
        <f t="shared" si="41"/>
        <v>0</v>
      </c>
      <c r="O69" s="2">
        <f t="shared" si="38"/>
        <v>0</v>
      </c>
      <c r="P69" s="2">
        <f t="shared" si="39"/>
        <v>0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0.75" customHeight="1">
      <c r="A70" s="51" t="s">
        <v>184</v>
      </c>
      <c r="B70" s="30"/>
      <c r="C70" s="31" t="s">
        <v>181</v>
      </c>
      <c r="D70" s="81">
        <v>50</v>
      </c>
      <c r="E70" s="60"/>
      <c r="F70" s="33"/>
      <c r="G70" s="55"/>
      <c r="H70" s="35">
        <v>350</v>
      </c>
      <c r="I70" s="53">
        <v>0</v>
      </c>
      <c r="J70" s="37">
        <v>250</v>
      </c>
      <c r="K70" s="38">
        <v>200</v>
      </c>
      <c r="L70" s="39">
        <v>150</v>
      </c>
      <c r="M70" s="40">
        <f t="shared" si="37"/>
        <v>0</v>
      </c>
      <c r="N70" s="35">
        <f t="shared" si="41"/>
        <v>0</v>
      </c>
      <c r="O70" s="2">
        <f t="shared" si="38"/>
        <v>0</v>
      </c>
      <c r="P70" s="2">
        <f t="shared" si="39"/>
        <v>0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2.25" customHeight="1">
      <c r="A71" s="51" t="s">
        <v>185</v>
      </c>
      <c r="B71" s="30"/>
      <c r="C71" s="31" t="s">
        <v>181</v>
      </c>
      <c r="D71" s="81">
        <v>50</v>
      </c>
      <c r="E71" s="60"/>
      <c r="F71" s="33"/>
      <c r="G71" s="55"/>
      <c r="H71" s="35">
        <v>350</v>
      </c>
      <c r="I71" s="53">
        <v>0</v>
      </c>
      <c r="J71" s="37">
        <v>250</v>
      </c>
      <c r="K71" s="38">
        <v>200</v>
      </c>
      <c r="L71" s="39">
        <v>150</v>
      </c>
      <c r="M71" s="40">
        <f t="shared" si="37"/>
        <v>0</v>
      </c>
      <c r="N71" s="35">
        <f t="shared" si="41"/>
        <v>0</v>
      </c>
      <c r="O71" s="2">
        <f t="shared" si="38"/>
        <v>0</v>
      </c>
      <c r="P71" s="2">
        <f t="shared" si="39"/>
        <v>0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89.25" customHeight="1">
      <c r="A72" s="51" t="s">
        <v>186</v>
      </c>
      <c r="B72" s="30"/>
      <c r="C72" s="31" t="s">
        <v>181</v>
      </c>
      <c r="D72" s="81">
        <v>50</v>
      </c>
      <c r="E72" s="60"/>
      <c r="F72" s="33"/>
      <c r="G72" s="55"/>
      <c r="H72" s="35">
        <v>350</v>
      </c>
      <c r="I72" s="53">
        <v>0</v>
      </c>
      <c r="J72" s="37">
        <v>250</v>
      </c>
      <c r="K72" s="38">
        <v>200</v>
      </c>
      <c r="L72" s="39">
        <v>150</v>
      </c>
      <c r="M72" s="40">
        <f t="shared" si="37"/>
        <v>0</v>
      </c>
      <c r="N72" s="35">
        <f t="shared" si="41"/>
        <v>0</v>
      </c>
      <c r="O72" s="2">
        <f t="shared" si="38"/>
        <v>0</v>
      </c>
      <c r="P72" s="2">
        <f t="shared" si="39"/>
        <v>0</v>
      </c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44" t="s">
        <v>187</v>
      </c>
      <c r="B73" s="107" t="s">
        <v>188</v>
      </c>
      <c r="C73" s="108"/>
      <c r="D73" s="108"/>
      <c r="E73" s="108"/>
      <c r="F73" s="108"/>
      <c r="G73" s="108"/>
      <c r="H73" s="109"/>
      <c r="I73" s="45">
        <f>I71+I70+I69+I68+I67+I65+I64+I63+I62+I61+I72+I66</f>
        <v>0</v>
      </c>
      <c r="J73" s="46"/>
      <c r="K73" s="46"/>
      <c r="L73" s="46"/>
      <c r="M73" s="45">
        <f t="shared" ref="M73:N73" si="42">M71+M70+M69+M68+M67+M65+M64+M63+M62+M61+M72+M66</f>
        <v>0</v>
      </c>
      <c r="N73" s="45">
        <f t="shared" si="42"/>
        <v>0</v>
      </c>
      <c r="O73" s="2">
        <f t="shared" ref="O73:P73" si="43">O72+O71+O70+O69+O68+O67+O66+O65+O64+O63+O62+O61</f>
        <v>0</v>
      </c>
      <c r="P73" s="2">
        <f t="shared" si="43"/>
        <v>0</v>
      </c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7" t="s">
        <v>189</v>
      </c>
      <c r="B74" s="59"/>
      <c r="C74" s="59"/>
      <c r="D74" s="59"/>
      <c r="E74" s="59"/>
      <c r="F74" s="59"/>
      <c r="G74" s="59"/>
      <c r="H74" s="59"/>
      <c r="I74" s="27"/>
      <c r="J74" s="27"/>
      <c r="K74" s="27"/>
      <c r="L74" s="27"/>
      <c r="M74" s="49"/>
      <c r="N74" s="50"/>
      <c r="O74" s="2"/>
      <c r="P74" s="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6.75" customHeight="1">
      <c r="A75" s="51" t="s">
        <v>190</v>
      </c>
      <c r="B75" s="30"/>
      <c r="C75" s="31" t="s">
        <v>174</v>
      </c>
      <c r="D75" s="81">
        <v>25</v>
      </c>
      <c r="E75" s="60"/>
      <c r="F75" s="33"/>
      <c r="G75" s="54"/>
      <c r="H75" s="35">
        <v>255</v>
      </c>
      <c r="I75" s="61">
        <v>0</v>
      </c>
      <c r="J75" s="37">
        <v>130</v>
      </c>
      <c r="K75" s="38">
        <v>105</v>
      </c>
      <c r="L75" s="39">
        <v>80</v>
      </c>
      <c r="M75" s="40">
        <f t="shared" ref="M75:M86" si="44">I75*J75</f>
        <v>0</v>
      </c>
      <c r="N75" s="35">
        <f>I75*D75</f>
        <v>0</v>
      </c>
      <c r="O75" s="2">
        <f t="shared" ref="O75:O86" si="45">I75*K75</f>
        <v>0</v>
      </c>
      <c r="P75" s="2">
        <f t="shared" ref="P75:P86" si="46">I75*L75</f>
        <v>0</v>
      </c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8.25" customHeight="1">
      <c r="A76" s="51" t="s">
        <v>191</v>
      </c>
      <c r="B76" s="30"/>
      <c r="C76" s="31" t="s">
        <v>174</v>
      </c>
      <c r="D76" s="81">
        <v>25</v>
      </c>
      <c r="E76" s="60"/>
      <c r="F76" s="33"/>
      <c r="G76" s="54"/>
      <c r="H76" s="35">
        <v>255</v>
      </c>
      <c r="I76" s="61">
        <v>0</v>
      </c>
      <c r="J76" s="37">
        <v>130</v>
      </c>
      <c r="K76" s="38">
        <v>105</v>
      </c>
      <c r="L76" s="39">
        <v>80</v>
      </c>
      <c r="M76" s="40">
        <f t="shared" si="44"/>
        <v>0</v>
      </c>
      <c r="N76" s="35">
        <f t="shared" ref="N76:N80" si="47">D76*I76</f>
        <v>0</v>
      </c>
      <c r="O76" s="2">
        <f t="shared" si="45"/>
        <v>0</v>
      </c>
      <c r="P76" s="2">
        <f t="shared" si="46"/>
        <v>0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6.75" customHeight="1">
      <c r="A77" s="51" t="s">
        <v>192</v>
      </c>
      <c r="B77" s="30"/>
      <c r="C77" s="31" t="s">
        <v>174</v>
      </c>
      <c r="D77" s="81">
        <v>25</v>
      </c>
      <c r="E77" s="60"/>
      <c r="F77" s="33"/>
      <c r="G77" s="55"/>
      <c r="H77" s="35">
        <v>255</v>
      </c>
      <c r="I77" s="61">
        <v>0</v>
      </c>
      <c r="J77" s="37">
        <v>130</v>
      </c>
      <c r="K77" s="38">
        <v>105</v>
      </c>
      <c r="L77" s="39">
        <v>80</v>
      </c>
      <c r="M77" s="40">
        <f t="shared" si="44"/>
        <v>0</v>
      </c>
      <c r="N77" s="35">
        <f t="shared" si="47"/>
        <v>0</v>
      </c>
      <c r="O77" s="2">
        <f t="shared" si="45"/>
        <v>0</v>
      </c>
      <c r="P77" s="2">
        <f t="shared" si="46"/>
        <v>0</v>
      </c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9.75" customHeight="1">
      <c r="A78" s="51" t="s">
        <v>193</v>
      </c>
      <c r="B78" s="30"/>
      <c r="C78" s="31" t="s">
        <v>174</v>
      </c>
      <c r="D78" s="81">
        <v>25</v>
      </c>
      <c r="E78" s="60"/>
      <c r="F78" s="33"/>
      <c r="G78" s="55"/>
      <c r="H78" s="35">
        <v>255</v>
      </c>
      <c r="I78" s="61">
        <v>0</v>
      </c>
      <c r="J78" s="37">
        <v>130</v>
      </c>
      <c r="K78" s="38">
        <v>105</v>
      </c>
      <c r="L78" s="39">
        <v>80</v>
      </c>
      <c r="M78" s="40">
        <f t="shared" si="44"/>
        <v>0</v>
      </c>
      <c r="N78" s="35">
        <f t="shared" si="47"/>
        <v>0</v>
      </c>
      <c r="O78" s="2">
        <f t="shared" si="45"/>
        <v>0</v>
      </c>
      <c r="P78" s="2">
        <f t="shared" si="46"/>
        <v>0</v>
      </c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1.5" customHeight="1">
      <c r="A79" s="51" t="s">
        <v>194</v>
      </c>
      <c r="B79" s="30"/>
      <c r="C79" s="31" t="s">
        <v>174</v>
      </c>
      <c r="D79" s="81">
        <v>25</v>
      </c>
      <c r="E79" s="60"/>
      <c r="F79" s="33"/>
      <c r="G79" s="55"/>
      <c r="H79" s="35">
        <v>255</v>
      </c>
      <c r="I79" s="61">
        <v>0</v>
      </c>
      <c r="J79" s="37">
        <v>130</v>
      </c>
      <c r="K79" s="38">
        <v>105</v>
      </c>
      <c r="L79" s="39">
        <v>80</v>
      </c>
      <c r="M79" s="40">
        <f t="shared" si="44"/>
        <v>0</v>
      </c>
      <c r="N79" s="35">
        <f t="shared" si="47"/>
        <v>0</v>
      </c>
      <c r="O79" s="2">
        <f t="shared" si="45"/>
        <v>0</v>
      </c>
      <c r="P79" s="2">
        <f t="shared" si="46"/>
        <v>0</v>
      </c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5.25" customHeight="1">
      <c r="A80" s="51" t="s">
        <v>195</v>
      </c>
      <c r="B80" s="30"/>
      <c r="C80" s="31" t="s">
        <v>174</v>
      </c>
      <c r="D80" s="81">
        <v>25</v>
      </c>
      <c r="E80" s="60"/>
      <c r="F80" s="33"/>
      <c r="G80" s="55"/>
      <c r="H80" s="35">
        <v>255</v>
      </c>
      <c r="I80" s="61">
        <v>0</v>
      </c>
      <c r="J80" s="37">
        <v>130</v>
      </c>
      <c r="K80" s="38">
        <v>105</v>
      </c>
      <c r="L80" s="39">
        <v>80</v>
      </c>
      <c r="M80" s="40">
        <f t="shared" si="44"/>
        <v>0</v>
      </c>
      <c r="N80" s="35">
        <f t="shared" si="47"/>
        <v>0</v>
      </c>
      <c r="O80" s="2">
        <f t="shared" si="45"/>
        <v>0</v>
      </c>
      <c r="P80" s="2">
        <f t="shared" si="46"/>
        <v>0</v>
      </c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89.25" customHeight="1">
      <c r="A81" s="51" t="s">
        <v>196</v>
      </c>
      <c r="B81" s="30"/>
      <c r="C81" s="31" t="s">
        <v>181</v>
      </c>
      <c r="D81" s="81">
        <v>50</v>
      </c>
      <c r="E81" s="60"/>
      <c r="F81" s="33"/>
      <c r="G81" s="54"/>
      <c r="H81" s="35">
        <v>355</v>
      </c>
      <c r="I81" s="61">
        <v>0</v>
      </c>
      <c r="J81" s="37">
        <v>255</v>
      </c>
      <c r="K81" s="38">
        <v>205</v>
      </c>
      <c r="L81" s="39">
        <v>155</v>
      </c>
      <c r="M81" s="40">
        <f t="shared" si="44"/>
        <v>0</v>
      </c>
      <c r="N81" s="35">
        <f>I81*D81</f>
        <v>0</v>
      </c>
      <c r="O81" s="2">
        <f t="shared" si="45"/>
        <v>0</v>
      </c>
      <c r="P81" s="2">
        <f t="shared" si="46"/>
        <v>0</v>
      </c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0" customHeight="1">
      <c r="A82" s="51" t="s">
        <v>197</v>
      </c>
      <c r="B82" s="30"/>
      <c r="C82" s="31" t="s">
        <v>181</v>
      </c>
      <c r="D82" s="81">
        <v>50</v>
      </c>
      <c r="E82" s="60"/>
      <c r="F82" s="33"/>
      <c r="G82" s="54"/>
      <c r="H82" s="35">
        <v>355</v>
      </c>
      <c r="I82" s="61">
        <v>0</v>
      </c>
      <c r="J82" s="37">
        <v>255</v>
      </c>
      <c r="K82" s="38">
        <v>205</v>
      </c>
      <c r="L82" s="39">
        <v>155</v>
      </c>
      <c r="M82" s="40">
        <f t="shared" si="44"/>
        <v>0</v>
      </c>
      <c r="N82" s="35">
        <f t="shared" ref="N82:N86" si="48">D82*I82</f>
        <v>0</v>
      </c>
      <c r="O82" s="2">
        <f t="shared" si="45"/>
        <v>0</v>
      </c>
      <c r="P82" s="2">
        <f t="shared" si="46"/>
        <v>0</v>
      </c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89.25" customHeight="1">
      <c r="A83" s="51" t="s">
        <v>198</v>
      </c>
      <c r="B83" s="30"/>
      <c r="C83" s="31" t="s">
        <v>181</v>
      </c>
      <c r="D83" s="81">
        <v>50</v>
      </c>
      <c r="E83" s="60"/>
      <c r="F83" s="33"/>
      <c r="G83" s="55"/>
      <c r="H83" s="35">
        <v>355</v>
      </c>
      <c r="I83" s="61">
        <v>0</v>
      </c>
      <c r="J83" s="37">
        <v>255</v>
      </c>
      <c r="K83" s="38">
        <v>205</v>
      </c>
      <c r="L83" s="39">
        <v>155</v>
      </c>
      <c r="M83" s="40">
        <f t="shared" si="44"/>
        <v>0</v>
      </c>
      <c r="N83" s="35">
        <f t="shared" si="48"/>
        <v>0</v>
      </c>
      <c r="O83" s="2">
        <f t="shared" si="45"/>
        <v>0</v>
      </c>
      <c r="P83" s="2">
        <f t="shared" si="46"/>
        <v>0</v>
      </c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87.75" customHeight="1">
      <c r="A84" s="51" t="s">
        <v>199</v>
      </c>
      <c r="B84" s="30"/>
      <c r="C84" s="31" t="s">
        <v>181</v>
      </c>
      <c r="D84" s="81">
        <v>50</v>
      </c>
      <c r="E84" s="60"/>
      <c r="F84" s="33"/>
      <c r="G84" s="55"/>
      <c r="H84" s="35">
        <v>355</v>
      </c>
      <c r="I84" s="61">
        <v>0</v>
      </c>
      <c r="J84" s="37">
        <v>255</v>
      </c>
      <c r="K84" s="38">
        <v>205</v>
      </c>
      <c r="L84" s="39">
        <v>155</v>
      </c>
      <c r="M84" s="40">
        <f t="shared" si="44"/>
        <v>0</v>
      </c>
      <c r="N84" s="35">
        <f t="shared" si="48"/>
        <v>0</v>
      </c>
      <c r="O84" s="2">
        <f t="shared" si="45"/>
        <v>0</v>
      </c>
      <c r="P84" s="2">
        <f t="shared" si="46"/>
        <v>0</v>
      </c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3.75" customHeight="1">
      <c r="A85" s="51" t="s">
        <v>200</v>
      </c>
      <c r="B85" s="30"/>
      <c r="C85" s="31" t="s">
        <v>181</v>
      </c>
      <c r="D85" s="81">
        <v>50</v>
      </c>
      <c r="E85" s="60"/>
      <c r="F85" s="33"/>
      <c r="G85" s="55"/>
      <c r="H85" s="35">
        <v>355</v>
      </c>
      <c r="I85" s="53">
        <v>0</v>
      </c>
      <c r="J85" s="37">
        <v>255</v>
      </c>
      <c r="K85" s="38">
        <v>205</v>
      </c>
      <c r="L85" s="39">
        <v>155</v>
      </c>
      <c r="M85" s="40">
        <f t="shared" si="44"/>
        <v>0</v>
      </c>
      <c r="N85" s="35">
        <f t="shared" si="48"/>
        <v>0</v>
      </c>
      <c r="O85" s="2">
        <f t="shared" si="45"/>
        <v>0</v>
      </c>
      <c r="P85" s="2">
        <f t="shared" si="46"/>
        <v>0</v>
      </c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0.75" customHeight="1">
      <c r="A86" s="51" t="s">
        <v>201</v>
      </c>
      <c r="B86" s="30"/>
      <c r="C86" s="31" t="s">
        <v>181</v>
      </c>
      <c r="D86" s="81">
        <v>50</v>
      </c>
      <c r="E86" s="60"/>
      <c r="F86" s="33"/>
      <c r="G86" s="55"/>
      <c r="H86" s="35">
        <v>355</v>
      </c>
      <c r="I86" s="53">
        <v>0</v>
      </c>
      <c r="J86" s="37">
        <v>255</v>
      </c>
      <c r="K86" s="38">
        <v>205</v>
      </c>
      <c r="L86" s="39">
        <v>155</v>
      </c>
      <c r="M86" s="40">
        <f t="shared" si="44"/>
        <v>0</v>
      </c>
      <c r="N86" s="35">
        <f t="shared" si="48"/>
        <v>0</v>
      </c>
      <c r="O86" s="2">
        <f t="shared" si="45"/>
        <v>0</v>
      </c>
      <c r="P86" s="2">
        <f t="shared" si="46"/>
        <v>0</v>
      </c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44" t="s">
        <v>202</v>
      </c>
      <c r="B87" s="107" t="s">
        <v>188</v>
      </c>
      <c r="C87" s="108"/>
      <c r="D87" s="108"/>
      <c r="E87" s="108"/>
      <c r="F87" s="108"/>
      <c r="G87" s="108"/>
      <c r="H87" s="109"/>
      <c r="I87" s="45">
        <f>I85+I84+I83+I82+I81+I79+I78+I77+I76+I75+I86+I80</f>
        <v>0</v>
      </c>
      <c r="J87" s="46"/>
      <c r="K87" s="46"/>
      <c r="L87" s="46"/>
      <c r="M87" s="45">
        <f t="shared" ref="M87:N87" si="49">M85+M84+M83+M82+M81+M79+M78+M77+M76+M75+M86+M80</f>
        <v>0</v>
      </c>
      <c r="N87" s="45">
        <f t="shared" si="49"/>
        <v>0</v>
      </c>
      <c r="O87" s="2">
        <f>O86+O85+O84+O82+O81+O83+O80+O79+O78+O77+O76+O75</f>
        <v>0</v>
      </c>
      <c r="P87" s="2">
        <f>P86+P85+P84+P83+P82+P81+P80+P79+P78+P77+P76+P75</f>
        <v>0</v>
      </c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56.25" customHeight="1">
      <c r="A90" s="64" t="s">
        <v>203</v>
      </c>
      <c r="B90" s="82" t="s">
        <v>167</v>
      </c>
      <c r="C90" s="82" t="s">
        <v>168</v>
      </c>
      <c r="D90" s="82" t="s">
        <v>169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66" t="s">
        <v>204</v>
      </c>
      <c r="B91" s="67">
        <f>I73+I87</f>
        <v>0</v>
      </c>
      <c r="C91" s="68">
        <f t="shared" ref="C91:C92" si="50">B91</f>
        <v>0</v>
      </c>
      <c r="D91" s="69">
        <f t="shared" ref="D91:D92" si="51">B91</f>
        <v>0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66" t="s">
        <v>163</v>
      </c>
      <c r="B92" s="83">
        <f>N73/1000+N87/1000</f>
        <v>0</v>
      </c>
      <c r="C92" s="84">
        <f t="shared" si="50"/>
        <v>0</v>
      </c>
      <c r="D92" s="85">
        <f t="shared" si="51"/>
        <v>0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66" t="s">
        <v>164</v>
      </c>
      <c r="B93" s="67">
        <f>M87+M73</f>
        <v>0</v>
      </c>
      <c r="C93" s="68">
        <f t="shared" ref="C93:D93" si="52">O73+O87</f>
        <v>0</v>
      </c>
      <c r="D93" s="69">
        <f t="shared" si="52"/>
        <v>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6.5" customHeight="1">
      <c r="A95" s="2"/>
      <c r="B95" s="2"/>
      <c r="C95" s="2"/>
      <c r="D95" s="73" t="s">
        <v>205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22" t="s">
        <v>32</v>
      </c>
      <c r="B96" s="110" t="s">
        <v>33</v>
      </c>
      <c r="C96" s="110" t="s">
        <v>34</v>
      </c>
      <c r="D96" s="110" t="s">
        <v>35</v>
      </c>
      <c r="E96" s="110" t="s">
        <v>206</v>
      </c>
      <c r="F96" s="110" t="s">
        <v>207</v>
      </c>
      <c r="G96" s="112" t="s">
        <v>38</v>
      </c>
      <c r="H96" s="112" t="s">
        <v>39</v>
      </c>
      <c r="I96" s="110" t="s">
        <v>40</v>
      </c>
      <c r="J96" s="110" t="s">
        <v>208</v>
      </c>
      <c r="K96" s="124" t="s">
        <v>170</v>
      </c>
      <c r="L96" s="121" t="s">
        <v>42</v>
      </c>
      <c r="M96" s="2"/>
      <c r="N96" s="2"/>
      <c r="O96" s="2"/>
      <c r="P96" s="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09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2"/>
      <c r="N97" s="2"/>
      <c r="O97" s="2"/>
      <c r="P97" s="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25" t="s">
        <v>209</v>
      </c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5"/>
      <c r="M98" s="2"/>
      <c r="N98" s="2"/>
      <c r="O98" s="2"/>
      <c r="P98" s="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0" customHeight="1">
      <c r="A99" s="29" t="s">
        <v>210</v>
      </c>
      <c r="B99" s="30"/>
      <c r="C99" s="31" t="s">
        <v>211</v>
      </c>
      <c r="D99" s="29">
        <v>9.4E-2</v>
      </c>
      <c r="E99" s="35">
        <v>1113319</v>
      </c>
      <c r="F99" s="86"/>
      <c r="G99" s="52"/>
      <c r="H99" s="35">
        <v>400</v>
      </c>
      <c r="I99" s="36"/>
      <c r="J99" s="40">
        <v>200</v>
      </c>
      <c r="K99" s="40">
        <f t="shared" ref="K99:K100" si="53">I99*J99</f>
        <v>0</v>
      </c>
      <c r="L99" s="87">
        <f t="shared" ref="L99:L100" si="54">D99*I99</f>
        <v>0</v>
      </c>
      <c r="M99" s="2"/>
      <c r="N99" s="2"/>
      <c r="O99" s="2"/>
      <c r="P99" s="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1.5" customHeight="1">
      <c r="A100" s="29" t="s">
        <v>212</v>
      </c>
      <c r="B100" s="30"/>
      <c r="C100" s="31" t="s">
        <v>213</v>
      </c>
      <c r="D100" s="29">
        <v>9.4E-2</v>
      </c>
      <c r="E100" s="35">
        <v>1113318</v>
      </c>
      <c r="F100" s="86"/>
      <c r="G100" s="54"/>
      <c r="H100" s="35">
        <v>400</v>
      </c>
      <c r="I100" s="36"/>
      <c r="J100" s="40">
        <v>200</v>
      </c>
      <c r="K100" s="40">
        <f t="shared" si="53"/>
        <v>0</v>
      </c>
      <c r="L100" s="87">
        <f t="shared" si="54"/>
        <v>0</v>
      </c>
      <c r="M100" s="2"/>
      <c r="N100" s="2"/>
      <c r="O100" s="2"/>
      <c r="P100" s="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44" t="s">
        <v>214</v>
      </c>
      <c r="B101" s="116"/>
      <c r="C101" s="114"/>
      <c r="D101" s="114"/>
      <c r="E101" s="114"/>
      <c r="F101" s="114"/>
      <c r="G101" s="114"/>
      <c r="H101" s="115"/>
      <c r="I101" s="45">
        <f>I100+I99</f>
        <v>0</v>
      </c>
      <c r="J101" s="46"/>
      <c r="K101" s="45">
        <f t="shared" ref="K101:L101" si="55">K100+K99</f>
        <v>0</v>
      </c>
      <c r="L101" s="88">
        <f t="shared" si="55"/>
        <v>0</v>
      </c>
      <c r="M101" s="2"/>
      <c r="N101" s="2"/>
      <c r="O101" s="2"/>
      <c r="P101" s="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25" t="s">
        <v>205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5"/>
      <c r="M102" s="2"/>
      <c r="N102" s="2"/>
      <c r="O102" s="2"/>
      <c r="P102" s="2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.75" customHeight="1">
      <c r="A103" s="29" t="s">
        <v>215</v>
      </c>
      <c r="B103" s="30"/>
      <c r="C103" s="31"/>
      <c r="D103" s="29">
        <v>0.20799999999999999</v>
      </c>
      <c r="E103" s="35">
        <v>1028952</v>
      </c>
      <c r="F103" s="86"/>
      <c r="G103" s="54"/>
      <c r="H103" s="35">
        <v>570</v>
      </c>
      <c r="I103" s="36"/>
      <c r="J103" s="40">
        <v>290</v>
      </c>
      <c r="K103" s="40">
        <f t="shared" ref="K103:K113" si="56">I103*J103</f>
        <v>0</v>
      </c>
      <c r="L103" s="87">
        <f t="shared" ref="L103:L113" si="57">D103*I103</f>
        <v>0</v>
      </c>
      <c r="M103" s="2"/>
      <c r="N103" s="2"/>
      <c r="O103" s="2"/>
      <c r="P103" s="2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5.75" customHeight="1">
      <c r="A104" s="29" t="s">
        <v>216</v>
      </c>
      <c r="B104" s="30"/>
      <c r="C104" s="31"/>
      <c r="D104" s="29">
        <v>0.13</v>
      </c>
      <c r="E104" s="35">
        <v>695233</v>
      </c>
      <c r="F104" s="86"/>
      <c r="G104" s="54"/>
      <c r="H104" s="35">
        <v>530</v>
      </c>
      <c r="I104" s="36"/>
      <c r="J104" s="40">
        <v>270</v>
      </c>
      <c r="K104" s="40">
        <f t="shared" si="56"/>
        <v>0</v>
      </c>
      <c r="L104" s="87">
        <f t="shared" si="57"/>
        <v>0</v>
      </c>
      <c r="M104" s="2"/>
      <c r="N104" s="2"/>
      <c r="O104" s="2"/>
      <c r="P104" s="2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3.5" customHeight="1">
      <c r="A105" s="29" t="s">
        <v>217</v>
      </c>
      <c r="B105" s="30"/>
      <c r="C105" s="31"/>
      <c r="D105" s="29">
        <v>0.125</v>
      </c>
      <c r="E105" s="35">
        <v>562789</v>
      </c>
      <c r="F105" s="86"/>
      <c r="G105" s="54"/>
      <c r="H105" s="35">
        <v>570</v>
      </c>
      <c r="I105" s="36"/>
      <c r="J105" s="40">
        <v>290</v>
      </c>
      <c r="K105" s="40">
        <f t="shared" si="56"/>
        <v>0</v>
      </c>
      <c r="L105" s="87">
        <f t="shared" si="57"/>
        <v>0</v>
      </c>
      <c r="M105" s="2"/>
      <c r="N105" s="2"/>
      <c r="O105" s="2"/>
      <c r="P105" s="2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3.5" customHeight="1">
      <c r="A106" s="29" t="s">
        <v>218</v>
      </c>
      <c r="B106" s="30"/>
      <c r="C106" s="31"/>
      <c r="D106" s="29">
        <v>0.19</v>
      </c>
      <c r="E106" s="35">
        <v>695196</v>
      </c>
      <c r="F106" s="86"/>
      <c r="G106" s="54"/>
      <c r="H106" s="35">
        <v>360</v>
      </c>
      <c r="I106" s="36"/>
      <c r="J106" s="40">
        <v>180</v>
      </c>
      <c r="K106" s="40">
        <f t="shared" si="56"/>
        <v>0</v>
      </c>
      <c r="L106" s="87">
        <f t="shared" si="57"/>
        <v>0</v>
      </c>
      <c r="M106" s="2"/>
      <c r="N106" s="2"/>
      <c r="O106" s="2"/>
      <c r="P106" s="2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3.25" customHeight="1">
      <c r="A107" s="29" t="s">
        <v>219</v>
      </c>
      <c r="B107" s="30"/>
      <c r="C107" s="31"/>
      <c r="D107" s="29">
        <v>9.7000000000000003E-2</v>
      </c>
      <c r="E107" s="35">
        <v>1236208</v>
      </c>
      <c r="F107" s="86"/>
      <c r="G107" s="54"/>
      <c r="H107" s="35">
        <v>270</v>
      </c>
      <c r="I107" s="36"/>
      <c r="J107" s="40">
        <v>140</v>
      </c>
      <c r="K107" s="40">
        <f t="shared" si="56"/>
        <v>0</v>
      </c>
      <c r="L107" s="87">
        <f t="shared" si="57"/>
        <v>0</v>
      </c>
      <c r="M107" s="2"/>
      <c r="N107" s="2"/>
      <c r="O107" s="2"/>
      <c r="P107" s="2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95.25" hidden="1" customHeight="1">
      <c r="A108" s="29" t="s">
        <v>220</v>
      </c>
      <c r="B108" s="30"/>
      <c r="C108" s="31"/>
      <c r="D108" s="29">
        <v>0.8</v>
      </c>
      <c r="E108" s="35">
        <v>532475</v>
      </c>
      <c r="F108" s="86"/>
      <c r="G108" s="54"/>
      <c r="H108" s="35">
        <v>170</v>
      </c>
      <c r="I108" s="89">
        <v>0</v>
      </c>
      <c r="J108" s="40">
        <v>90</v>
      </c>
      <c r="K108" s="40">
        <f t="shared" si="56"/>
        <v>0</v>
      </c>
      <c r="L108" s="87">
        <f t="shared" si="57"/>
        <v>0</v>
      </c>
      <c r="M108" s="2"/>
      <c r="N108" s="2"/>
      <c r="O108" s="2"/>
      <c r="P108" s="2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hidden="1" customHeight="1">
      <c r="A109" s="29" t="s">
        <v>221</v>
      </c>
      <c r="B109" s="30"/>
      <c r="C109" s="31"/>
      <c r="D109" s="29">
        <v>0.21</v>
      </c>
      <c r="E109" s="35">
        <v>447777</v>
      </c>
      <c r="F109" s="86"/>
      <c r="G109" s="54"/>
      <c r="H109" s="35">
        <v>160</v>
      </c>
      <c r="I109" s="89">
        <v>0</v>
      </c>
      <c r="J109" s="40">
        <v>80</v>
      </c>
      <c r="K109" s="40">
        <f t="shared" si="56"/>
        <v>0</v>
      </c>
      <c r="L109" s="87">
        <f t="shared" si="57"/>
        <v>0</v>
      </c>
      <c r="M109" s="2"/>
      <c r="N109" s="2"/>
      <c r="O109" s="2"/>
      <c r="P109" s="2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hidden="1" customHeight="1">
      <c r="A110" s="29" t="s">
        <v>222</v>
      </c>
      <c r="B110" s="30"/>
      <c r="C110" s="31"/>
      <c r="D110" s="29">
        <v>0.05</v>
      </c>
      <c r="E110" s="35">
        <v>447763</v>
      </c>
      <c r="F110" s="86"/>
      <c r="G110" s="54"/>
      <c r="H110" s="35">
        <v>100</v>
      </c>
      <c r="I110" s="89">
        <v>0</v>
      </c>
      <c r="J110" s="40">
        <v>50</v>
      </c>
      <c r="K110" s="40">
        <f t="shared" si="56"/>
        <v>0</v>
      </c>
      <c r="L110" s="87">
        <f t="shared" si="57"/>
        <v>0</v>
      </c>
      <c r="M110" s="2"/>
      <c r="N110" s="2"/>
      <c r="O110" s="2"/>
      <c r="P110" s="2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8.5" customHeight="1">
      <c r="A111" s="29" t="s">
        <v>223</v>
      </c>
      <c r="B111" s="30"/>
      <c r="C111" s="31"/>
      <c r="D111" s="29">
        <v>0.05</v>
      </c>
      <c r="E111" s="35">
        <v>532472</v>
      </c>
      <c r="F111" s="86"/>
      <c r="G111" s="54"/>
      <c r="H111" s="35">
        <v>100</v>
      </c>
      <c r="I111" s="36"/>
      <c r="J111" s="40">
        <v>50</v>
      </c>
      <c r="K111" s="40">
        <f t="shared" si="56"/>
        <v>0</v>
      </c>
      <c r="L111" s="87">
        <f t="shared" si="57"/>
        <v>0</v>
      </c>
      <c r="M111" s="2"/>
      <c r="N111" s="2"/>
      <c r="O111" s="2"/>
      <c r="P111" s="2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7.5" customHeight="1">
      <c r="A112" s="29" t="s">
        <v>224</v>
      </c>
      <c r="B112" s="30"/>
      <c r="C112" s="31"/>
      <c r="D112" s="29">
        <v>0.127</v>
      </c>
      <c r="E112" s="35">
        <v>719494</v>
      </c>
      <c r="F112" s="86"/>
      <c r="G112" s="54"/>
      <c r="H112" s="35">
        <v>220</v>
      </c>
      <c r="I112" s="36"/>
      <c r="J112" s="40">
        <v>110</v>
      </c>
      <c r="K112" s="40">
        <f t="shared" si="56"/>
        <v>0</v>
      </c>
      <c r="L112" s="87">
        <f t="shared" si="57"/>
        <v>0</v>
      </c>
      <c r="M112" s="2"/>
      <c r="N112" s="2"/>
      <c r="O112" s="2"/>
      <c r="P112" s="2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hidden="1" customHeight="1">
      <c r="A113" s="90" t="s">
        <v>225</v>
      </c>
      <c r="B113" s="91" t="s">
        <v>33</v>
      </c>
      <c r="C113" s="92"/>
      <c r="D113" s="93">
        <v>0.19</v>
      </c>
      <c r="E113" s="94">
        <v>552013</v>
      </c>
      <c r="F113" s="95"/>
      <c r="G113" s="96"/>
      <c r="H113" s="94">
        <v>220</v>
      </c>
      <c r="I113" s="97">
        <v>0</v>
      </c>
      <c r="J113" s="98">
        <v>110</v>
      </c>
      <c r="K113" s="98">
        <f t="shared" si="56"/>
        <v>0</v>
      </c>
      <c r="L113" s="99">
        <f t="shared" si="57"/>
        <v>0</v>
      </c>
      <c r="M113" s="2"/>
      <c r="N113" s="2"/>
      <c r="O113" s="2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44" t="s">
        <v>226</v>
      </c>
      <c r="B114" s="116"/>
      <c r="C114" s="114"/>
      <c r="D114" s="114"/>
      <c r="E114" s="114"/>
      <c r="F114" s="114"/>
      <c r="G114" s="114"/>
      <c r="H114" s="115"/>
      <c r="I114" s="45">
        <f>SUM(I103:I113)</f>
        <v>0</v>
      </c>
      <c r="J114" s="46"/>
      <c r="K114" s="45">
        <f t="shared" ref="K114:L114" si="58">SUM(K103:K113)</f>
        <v>0</v>
      </c>
      <c r="L114" s="88">
        <f t="shared" si="58"/>
        <v>0</v>
      </c>
      <c r="M114" s="2"/>
      <c r="N114" s="2"/>
      <c r="O114" s="2"/>
      <c r="P114" s="2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64" t="s">
        <v>227</v>
      </c>
      <c r="B116" s="100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66" t="s">
        <v>204</v>
      </c>
      <c r="B117" s="101">
        <f>I101+I114</f>
        <v>0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66" t="s">
        <v>163</v>
      </c>
      <c r="B118" s="102">
        <f>L114+L101</f>
        <v>0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66" t="s">
        <v>164</v>
      </c>
      <c r="B119" s="101">
        <f>K114+K101</f>
        <v>0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3.75" customHeight="1">
      <c r="A122" s="2"/>
      <c r="B122" s="2"/>
      <c r="C122" s="2"/>
      <c r="D122" s="103" t="s">
        <v>228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64" t="s">
        <v>229</v>
      </c>
      <c r="B124" s="82" t="s">
        <v>167</v>
      </c>
      <c r="C124" s="82" t="s">
        <v>168</v>
      </c>
      <c r="D124" s="82" t="s">
        <v>169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66" t="s">
        <v>230</v>
      </c>
      <c r="B125" s="101">
        <f t="shared" ref="B125:B127" si="59">B117+B53+B91</f>
        <v>0</v>
      </c>
      <c r="C125" s="101">
        <f t="shared" ref="C125:C126" si="60">B125</f>
        <v>0</v>
      </c>
      <c r="D125" s="101">
        <f>B125</f>
        <v>0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66" t="s">
        <v>231</v>
      </c>
      <c r="B126" s="102">
        <f t="shared" si="59"/>
        <v>0</v>
      </c>
      <c r="C126" s="102">
        <f t="shared" si="60"/>
        <v>0</v>
      </c>
      <c r="D126" s="102">
        <f>C126</f>
        <v>0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66" t="s">
        <v>164</v>
      </c>
      <c r="B127" s="101">
        <f t="shared" si="59"/>
        <v>0</v>
      </c>
      <c r="C127" s="101">
        <f>B119+C55+C93</f>
        <v>0</v>
      </c>
      <c r="D127" s="101">
        <f>B119+D55+D93</f>
        <v>0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04" t="s">
        <v>232</v>
      </c>
      <c r="B128" s="105">
        <f>N49+N42+N35+N28+N21</f>
        <v>0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06" t="s">
        <v>233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0">
    <mergeCell ref="L96:L97"/>
    <mergeCell ref="K96:K97"/>
    <mergeCell ref="G96:G97"/>
    <mergeCell ref="B114:H114"/>
    <mergeCell ref="A102:L102"/>
    <mergeCell ref="B101:H101"/>
    <mergeCell ref="A96:A97"/>
    <mergeCell ref="I96:I97"/>
    <mergeCell ref="J96:J97"/>
    <mergeCell ref="A98:L98"/>
    <mergeCell ref="F96:F97"/>
    <mergeCell ref="A13:A14"/>
    <mergeCell ref="A11:B11"/>
    <mergeCell ref="A8:B8"/>
    <mergeCell ref="A10:B10"/>
    <mergeCell ref="A9:B9"/>
    <mergeCell ref="J8:K8"/>
    <mergeCell ref="J7:N7"/>
    <mergeCell ref="J11:K11"/>
    <mergeCell ref="B13:B14"/>
    <mergeCell ref="C13:C14"/>
    <mergeCell ref="D13:D14"/>
    <mergeCell ref="E13:E14"/>
    <mergeCell ref="J9:K9"/>
    <mergeCell ref="J10:K10"/>
    <mergeCell ref="L13:L14"/>
    <mergeCell ref="N13:N14"/>
    <mergeCell ref="M13:M14"/>
    <mergeCell ref="K13:K14"/>
    <mergeCell ref="J13:J14"/>
    <mergeCell ref="C10:I10"/>
    <mergeCell ref="C11:I11"/>
    <mergeCell ref="C8:I8"/>
    <mergeCell ref="C9:I9"/>
    <mergeCell ref="F13:F14"/>
    <mergeCell ref="I13:I14"/>
    <mergeCell ref="B49:H49"/>
    <mergeCell ref="B42:H42"/>
    <mergeCell ref="B35:H35"/>
    <mergeCell ref="G13:G14"/>
    <mergeCell ref="H13:H14"/>
    <mergeCell ref="B28:H28"/>
    <mergeCell ref="B21:H21"/>
    <mergeCell ref="B87:H87"/>
    <mergeCell ref="B73:H73"/>
    <mergeCell ref="C96:C97"/>
    <mergeCell ref="B96:B97"/>
    <mergeCell ref="H96:H97"/>
    <mergeCell ref="D96:D97"/>
    <mergeCell ref="E96:E9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5.140625" defaultRowHeight="15" customHeight="1"/>
  <cols>
    <col min="1" max="10" width="6.5703125" customWidth="1"/>
    <col min="11" max="26" width="13.285156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5.140625" defaultRowHeight="15" customHeight="1"/>
  <cols>
    <col min="1" max="10" width="6.5703125" customWidth="1"/>
    <col min="11" max="26" width="13.285156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</dc:creator>
  <cp:lastModifiedBy>Admin</cp:lastModifiedBy>
  <dcterms:created xsi:type="dcterms:W3CDTF">2017-02-20T09:06:14Z</dcterms:created>
  <dcterms:modified xsi:type="dcterms:W3CDTF">2017-03-01T13:37:35Z</dcterms:modified>
</cp:coreProperties>
</file>