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730" windowHeight="11760"/>
  </bookViews>
  <sheets>
    <sheet name="Склад" sheetId="1" r:id="rId1"/>
  </sheets>
  <definedNames>
    <definedName name="_xlnm.Print_Titles" localSheetId="0">Склад!$3:$3</definedName>
    <definedName name="_xlnm.Print_Area" localSheetId="0">Склад!$A$3:$F$45</definedName>
  </definedNames>
  <calcPr calcId="145621"/>
</workbook>
</file>

<file path=xl/calcChain.xml><?xml version="1.0" encoding="utf-8"?>
<calcChain xmlns="http://schemas.openxmlformats.org/spreadsheetml/2006/main">
  <c r="E26" i="1" l="1"/>
  <c r="E118" i="1"/>
  <c r="E72" i="1"/>
  <c r="E17" i="1"/>
  <c r="E15" i="1"/>
  <c r="E127" i="1"/>
  <c r="E143" i="1"/>
  <c r="E141" i="1"/>
  <c r="E139" i="1"/>
  <c r="E137" i="1"/>
  <c r="E135" i="1"/>
  <c r="E132" i="1"/>
  <c r="E130" i="1"/>
  <c r="E125" i="1" l="1"/>
  <c r="E123" i="1"/>
  <c r="E121" i="1"/>
  <c r="E114" i="1"/>
  <c r="E106" i="1"/>
  <c r="E101" i="1"/>
  <c r="E102" i="1" s="1"/>
  <c r="E99" i="1"/>
  <c r="E100" i="1" s="1"/>
  <c r="E97" i="1"/>
  <c r="E98" i="1" s="1"/>
  <c r="E96" i="1"/>
  <c r="E94" i="1"/>
  <c r="E69" i="1"/>
  <c r="E23" i="1"/>
  <c r="E64" i="1"/>
  <c r="E90" i="1"/>
  <c r="E92" i="1"/>
  <c r="E41" i="1"/>
  <c r="E34" i="1"/>
  <c r="E28" i="1"/>
  <c r="E19" i="1"/>
  <c r="E104" i="1"/>
  <c r="E46" i="1"/>
  <c r="E10" i="1"/>
  <c r="E88" i="1"/>
  <c r="E39" i="1"/>
  <c r="E82" i="1"/>
  <c r="E77" i="1"/>
  <c r="E61" i="1"/>
  <c r="E59" i="1"/>
  <c r="E57" i="1"/>
  <c r="E55" i="1"/>
  <c r="E53" i="1"/>
  <c r="E51" i="1"/>
  <c r="E49" i="1"/>
  <c r="E30" i="1"/>
  <c r="E32" i="1" s="1"/>
  <c r="E21" i="1"/>
  <c r="E44" i="1"/>
  <c r="E37" i="1"/>
  <c r="E7" i="1"/>
  <c r="E145" i="1" l="1"/>
</calcChain>
</file>

<file path=xl/sharedStrings.xml><?xml version="1.0" encoding="utf-8"?>
<sst xmlns="http://schemas.openxmlformats.org/spreadsheetml/2006/main" count="199" uniqueCount="89">
  <si>
    <t>№</t>
  </si>
  <si>
    <t>ФОТО</t>
  </si>
  <si>
    <t>Наименование</t>
  </si>
  <si>
    <t>Цвет.</t>
  </si>
  <si>
    <t>Остаток</t>
  </si>
  <si>
    <t>Кол-во в одном мешке</t>
  </si>
  <si>
    <t xml:space="preserve">Белый </t>
  </si>
  <si>
    <t>красный</t>
  </si>
  <si>
    <t>Т-синий</t>
  </si>
  <si>
    <t>Чёрный</t>
  </si>
  <si>
    <t>Серый</t>
  </si>
  <si>
    <t>Разный</t>
  </si>
  <si>
    <t>ВСЕГО:</t>
  </si>
  <si>
    <t>Василёк</t>
  </si>
  <si>
    <t>Футболки мужские к.р.,  100% хб, кулирка плотность 140-145гр/м2, размеры 46-50 , марка "Барчиной"</t>
  </si>
  <si>
    <t>Бежевый</t>
  </si>
  <si>
    <t>Салатовый</t>
  </si>
  <si>
    <t>Разные</t>
  </si>
  <si>
    <t>Розовый</t>
  </si>
  <si>
    <t>Футболки мужские к.р., нательные,  100% хб, кулирка плотность 120-125гр/м2, размеры 48-56 , марка "НОА"</t>
  </si>
  <si>
    <t>Майки мужские, 100% хб, кулирка плотность 115-120гр/м2, разные размеры и цвета , марка "Барчиной"</t>
  </si>
  <si>
    <t>Футболки мужские на завязке, 100% хб, кулирка плотность 135-140гр/м2, размеры 48-56 , марка "Барчиной"</t>
  </si>
  <si>
    <t>Голубой</t>
  </si>
  <si>
    <t>Шорты для мальчиков,10029,100% хб, кулирка набивная,плотность 120-130гр/м2, размеры 28-36 , марка "НОА"</t>
  </si>
  <si>
    <t>Трусы-шорты мужские, 100% хб, кулирка плотность 115-120гр/м2, размеры 48-56 , марка "Барчиной"</t>
  </si>
  <si>
    <t>Пижама мужская, с набивкой "Газета" "20022,100% хб, кулирка,плотность 130-140гр/м2, размеры 48-56, марка "НОА"</t>
  </si>
  <si>
    <t>Бельё мужские, 100% хб, кулирка, плотность 135-140гр/м2, размеры 48-56</t>
  </si>
  <si>
    <t>Сафари (Бежевый)</t>
  </si>
  <si>
    <t>Красный</t>
  </si>
  <si>
    <t>Толстовки мужские с принтами, 100% хб, футер с начёсом плотность 180-200гр/м2, размеры 48-54 , марка "Барчиной"</t>
  </si>
  <si>
    <t>Футболки мужские к.р., , 100% хб, кулирка плотность 125-130гр/м2, размеры 48-56, марка "LENS"</t>
  </si>
  <si>
    <t>Шорты мужские на завязке, 100% хб, пике, плотность 145-150гр/м2, размеры 48-56 , марка "Барчиной"</t>
  </si>
  <si>
    <t>Трусы-шорты мужские, 100% хб, кулирка плотность 115-120гр/м2, размеры 48-58 , марка "Барчиной"</t>
  </si>
  <si>
    <t>Зелёный</t>
  </si>
  <si>
    <t>Майка для мальчиков 10095,рибана,100% хб, ,плотность 160гр/м2, размеры 28-36</t>
  </si>
  <si>
    <t>Майка для девочек,10096,100% хб, рибана,плотность 160гр/м2, размеры 28-36</t>
  </si>
  <si>
    <t>Майки детские,10011, 100% хб, кулирка набивная,плотность 120-125гр/м2, размеры 28-36</t>
  </si>
  <si>
    <t>500/600</t>
  </si>
  <si>
    <t xml:space="preserve">Шорты для мальчиков,10032,100% хб, кулирка набивная,плотность 120-130гр/м2, размеры 28-36 </t>
  </si>
  <si>
    <t>500/560</t>
  </si>
  <si>
    <t xml:space="preserve">Комплект для мальчиков,10006,100% хб, кулирка набивная,плотность 120-130гр/м2, размеры 28-36 </t>
  </si>
  <si>
    <t>в ассортименте</t>
  </si>
  <si>
    <t>300/250</t>
  </si>
  <si>
    <t>Комплект для девочек,10007,100% хб, кулирка набивная,плотность 120-130гр/м2, размеры 28-36</t>
  </si>
  <si>
    <t>бирюза</t>
  </si>
  <si>
    <t>360/300</t>
  </si>
  <si>
    <t>футболка подростковая 36-46 (позиция 3)   30/1 карде кулирка набивная</t>
  </si>
  <si>
    <t>футболка детская 28-36 (позиция 4) 30/1 карде кулирка набивная</t>
  </si>
  <si>
    <t>Бирюза</t>
  </si>
  <si>
    <t>Белый</t>
  </si>
  <si>
    <t>футболка детская 28-36 (позиция 4) 30/1 карде кулирка с принтом</t>
  </si>
  <si>
    <t>футболка подростковая 36-46 (позиция 3)   30/1 карде кулирка с принтом</t>
  </si>
  <si>
    <t>Футболки мужские к.р., с принтом "RUSSIA", 100% хб, кулирка плотность 140-145гр/м2, размеры 48-56 , марка "Барчиной"</t>
  </si>
  <si>
    <t>ИТОГО:</t>
  </si>
  <si>
    <t>Футболки мужские к.р., , 100% хб, кулирка плотность 140-145 гр/м2, размеры 46-50, марка Барчиной</t>
  </si>
  <si>
    <t>Футболки мужские к.р., с принтом "SOCHI", V-горловина, 100% хб, кулирка плотность 140-145гр/м2, размеры 48-56 , марка "Барчиной"</t>
  </si>
  <si>
    <t>Футболки женские к.р., с принтом "SOCHI", V-горловина, 100% хб, кулирка плотность 140-145гр/м2, размеры 44-52 , марка "Барчиной"</t>
  </si>
  <si>
    <t>Майки мужские, 100% хб, кулирка плотность 115-120гр/м2, размеры 46-50 , марка "Барчиной"</t>
  </si>
  <si>
    <t>Детские трусы  для девочек,10041,100% хб, рибана,плотность 160гр/м2, размеры 28-36</t>
  </si>
  <si>
    <t>ментол</t>
  </si>
  <si>
    <t>Подростковая футболка, Модель-10050,100% хб, кулирка,плотность 130гр/м2, размеры 28-36</t>
  </si>
  <si>
    <t>Детская футболка, Модель-10050,100% хб, кулирка,плотность 130гр/м2, размеры 28-36</t>
  </si>
  <si>
    <t>Мужская футболка Безрукавка без кантик 58-66 30/1 карде кулирка.Однотонная</t>
  </si>
  <si>
    <t>Женская футболка S-XL вискоза с полосками</t>
  </si>
  <si>
    <t>С голубой и розовой полосками</t>
  </si>
  <si>
    <t>Безрукавка женская, 100% хб, рибана, плотность 150-160гр/м2, размеры 46-54 , марка "Барчиной"</t>
  </si>
  <si>
    <t>Майка мужская с разноцветными полосками, 100% хб, кулирка вязанная, плотность 140-145гр/м2, размеры 48-54 , марка "Барчиной"</t>
  </si>
  <si>
    <t>Хаки</t>
  </si>
  <si>
    <t>Трусы-слипы мужские с набивкой, 100% хб, кулирка, плотность 130гр/м2, разные размеры, марка "Торро", "Барчиной"</t>
  </si>
  <si>
    <t>Лосины женские с набивкой, 100% хб, разные размеры, марка "Барчиной"</t>
  </si>
  <si>
    <t>Женское поло с кр рукавом 44-52 . 30/1 карде ПИКЕ. Однотон</t>
  </si>
  <si>
    <t>Синий</t>
  </si>
  <si>
    <t>Мужское поло с кр рукавом 48-56 . 30/1 карде ПИКЕ . Однотон</t>
  </si>
  <si>
    <t>Фиолетовый</t>
  </si>
  <si>
    <t xml:space="preserve">Поло мужское с длинными рукавами 48-56, 30/1 карде ПИКЕ . Однотон </t>
  </si>
  <si>
    <t>Трусы-шорты мужские с набивкой, 100% хб, кулирка, плотность 130гр/м2, разные размеры, марка "Торро"</t>
  </si>
  <si>
    <t>Трусы-боксеры мужские с набивкой, 100% хб, кулирка, плотность 130гр/м2, разные размеры, марка "Торро"</t>
  </si>
  <si>
    <t>Водолазка женская 100 % хб,кулирка 44-52 размеры</t>
  </si>
  <si>
    <t>разные</t>
  </si>
  <si>
    <t>Футболка женская 100 % хб, кулирка 44-52 размеры</t>
  </si>
  <si>
    <t>Пижама женская 100 % хб, кулирка 44-52 размеры</t>
  </si>
  <si>
    <t>135/105/85</t>
  </si>
  <si>
    <t>Лямка женская 100 % хб, кулирка 44-52 размеры</t>
  </si>
  <si>
    <t>Калсоны детские 100 % хб. Футер с начёсом 28-36</t>
  </si>
  <si>
    <r>
      <t xml:space="preserve">Трыко </t>
    </r>
    <r>
      <rPr>
        <sz val="14"/>
        <color rgb="FF000000"/>
        <rFont val="PT Serif"/>
        <family val="1"/>
        <charset val="204"/>
      </rPr>
      <t>S</t>
    </r>
    <r>
      <rPr>
        <sz val="10"/>
        <color rgb="FF000000"/>
        <rFont val="PT Serif"/>
        <family val="1"/>
        <charset val="204"/>
      </rPr>
      <t xml:space="preserve"> детские 100 % хб. Футер с начёсом 28-36</t>
    </r>
  </si>
  <si>
    <t>80/75</t>
  </si>
  <si>
    <t>Трыко детские 100 % хб. кулирка 28-36</t>
  </si>
  <si>
    <t>120/80</t>
  </si>
  <si>
    <t>Весь ассортимент по 150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</si>
</sst>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 Cy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Inherit"/>
    </font>
    <font>
      <sz val="10"/>
      <color rgb="FF000000"/>
      <name val="PT Serif"/>
      <family val="1"/>
      <charset val="204"/>
    </font>
    <font>
      <b/>
      <sz val="10"/>
      <name val="Arial Cyr"/>
    </font>
    <font>
      <b/>
      <sz val="10"/>
      <color rgb="FF000000"/>
      <name val="Inherit"/>
    </font>
    <font>
      <sz val="10"/>
      <name val="Inherit"/>
    </font>
    <font>
      <b/>
      <sz val="10"/>
      <name val="Inherit"/>
    </font>
    <font>
      <sz val="9"/>
      <color rgb="FF000000"/>
      <name val="PT Serif"/>
      <family val="1"/>
      <charset val="204"/>
    </font>
    <font>
      <sz val="10"/>
      <color rgb="FF000000"/>
      <name val="Inherit"/>
      <charset val="204"/>
    </font>
    <font>
      <sz val="14"/>
      <color rgb="FF000000"/>
      <name val="PT Serif"/>
      <family val="1"/>
      <charset val="204"/>
    </font>
    <font>
      <sz val="22"/>
      <name val="Arial Cy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wrapText="1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7" fillId="1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19</xdr:row>
      <xdr:rowOff>38101</xdr:rowOff>
    </xdr:from>
    <xdr:to>
      <xdr:col>1</xdr:col>
      <xdr:colOff>1228725</xdr:colOff>
      <xdr:row>19</xdr:row>
      <xdr:rowOff>1028699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7258051"/>
          <a:ext cx="1200150" cy="9905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23</xdr:row>
      <xdr:rowOff>47625</xdr:rowOff>
    </xdr:from>
    <xdr:to>
      <xdr:col>1</xdr:col>
      <xdr:colOff>1247775</xdr:colOff>
      <xdr:row>24</xdr:row>
      <xdr:rowOff>615043</xdr:rowOff>
    </xdr:to>
    <xdr:pic>
      <xdr:nvPicPr>
        <xdr:cNvPr id="6" name="Рисунок 5" descr="200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425" y="12496800"/>
          <a:ext cx="1209675" cy="12477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28</xdr:row>
      <xdr:rowOff>66676</xdr:rowOff>
    </xdr:from>
    <xdr:to>
      <xdr:col>1</xdr:col>
      <xdr:colOff>1264738</xdr:colOff>
      <xdr:row>30</xdr:row>
      <xdr:rowOff>333374</xdr:rowOff>
    </xdr:to>
    <xdr:pic>
      <xdr:nvPicPr>
        <xdr:cNvPr id="7" name="Рисунок 6" descr="20037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1950" y="12811126"/>
          <a:ext cx="1217113" cy="990598"/>
        </a:xfrm>
        <a:prstGeom prst="rect">
          <a:avLst/>
        </a:prstGeom>
      </xdr:spPr>
    </xdr:pic>
    <xdr:clientData/>
  </xdr:twoCellAnchor>
  <xdr:twoCellAnchor editAs="oneCell">
    <xdr:from>
      <xdr:col>1</xdr:col>
      <xdr:colOff>46382</xdr:colOff>
      <xdr:row>34</xdr:row>
      <xdr:rowOff>75787</xdr:rowOff>
    </xdr:from>
    <xdr:to>
      <xdr:col>1</xdr:col>
      <xdr:colOff>1238250</xdr:colOff>
      <xdr:row>35</xdr:row>
      <xdr:rowOff>592207</xdr:rowOff>
    </xdr:to>
    <xdr:pic>
      <xdr:nvPicPr>
        <xdr:cNvPr id="17" name="Рисунок 16" descr="30-176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0707" y="22497637"/>
          <a:ext cx="1191868" cy="117364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</xdr:row>
      <xdr:rowOff>34925</xdr:rowOff>
    </xdr:from>
    <xdr:to>
      <xdr:col>1</xdr:col>
      <xdr:colOff>1228725</xdr:colOff>
      <xdr:row>18</xdr:row>
      <xdr:rowOff>1</xdr:rowOff>
    </xdr:to>
    <xdr:pic>
      <xdr:nvPicPr>
        <xdr:cNvPr id="22" name="Рисунок 21" descr="20063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3375" y="9445625"/>
          <a:ext cx="1209675" cy="90805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37</xdr:row>
      <xdr:rowOff>47626</xdr:rowOff>
    </xdr:from>
    <xdr:to>
      <xdr:col>1</xdr:col>
      <xdr:colOff>1206155</xdr:colOff>
      <xdr:row>37</xdr:row>
      <xdr:rowOff>1209676</xdr:rowOff>
    </xdr:to>
    <xdr:pic>
      <xdr:nvPicPr>
        <xdr:cNvPr id="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r="9032"/>
        <a:stretch>
          <a:fillRect/>
        </a:stretch>
      </xdr:blipFill>
      <xdr:spPr bwMode="auto">
        <a:xfrm>
          <a:off x="361951" y="38490526"/>
          <a:ext cx="1158529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41</xdr:row>
      <xdr:rowOff>9525</xdr:rowOff>
    </xdr:from>
    <xdr:to>
      <xdr:col>1</xdr:col>
      <xdr:colOff>1219200</xdr:colOff>
      <xdr:row>42</xdr:row>
      <xdr:rowOff>600075</xdr:rowOff>
    </xdr:to>
    <xdr:pic>
      <xdr:nvPicPr>
        <xdr:cNvPr id="39" name="Рисунок 38" descr="толстовка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1950" y="29051250"/>
          <a:ext cx="1171575" cy="12382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7</xdr:row>
      <xdr:rowOff>95250</xdr:rowOff>
    </xdr:from>
    <xdr:to>
      <xdr:col>1</xdr:col>
      <xdr:colOff>1247774</xdr:colOff>
      <xdr:row>8</xdr:row>
      <xdr:rowOff>399513</xdr:rowOff>
    </xdr:to>
    <xdr:pic>
      <xdr:nvPicPr>
        <xdr:cNvPr id="36" name="Рисунок 35" descr="20057-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3374" y="971550"/>
          <a:ext cx="1228725" cy="7519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39</xdr:row>
      <xdr:rowOff>85725</xdr:rowOff>
    </xdr:from>
    <xdr:to>
      <xdr:col>1</xdr:col>
      <xdr:colOff>1257299</xdr:colOff>
      <xdr:row>39</xdr:row>
      <xdr:rowOff>1266825</xdr:rowOff>
    </xdr:to>
    <xdr:pic>
      <xdr:nvPicPr>
        <xdr:cNvPr id="42" name="Рисунок 41" descr="бельё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52425" y="41157525"/>
          <a:ext cx="1219199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44</xdr:row>
      <xdr:rowOff>76200</xdr:rowOff>
    </xdr:from>
    <xdr:to>
      <xdr:col>1</xdr:col>
      <xdr:colOff>1247775</xdr:colOff>
      <xdr:row>44</xdr:row>
      <xdr:rowOff>1133476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30594300"/>
          <a:ext cx="1209674" cy="1057276"/>
        </a:xfrm>
        <a:prstGeom prst="rect">
          <a:avLst/>
        </a:prstGeom>
      </xdr:spPr>
    </xdr:pic>
    <xdr:clientData/>
  </xdr:twoCellAnchor>
  <xdr:oneCellAnchor>
    <xdr:from>
      <xdr:col>1</xdr:col>
      <xdr:colOff>28575</xdr:colOff>
      <xdr:row>26</xdr:row>
      <xdr:rowOff>19050</xdr:rowOff>
    </xdr:from>
    <xdr:ext cx="1209675" cy="1247775"/>
    <xdr:pic>
      <xdr:nvPicPr>
        <xdr:cNvPr id="31" name="Рисунок 30" descr="200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18211800"/>
          <a:ext cx="1209675" cy="1247775"/>
        </a:xfrm>
        <a:prstGeom prst="rect">
          <a:avLst/>
        </a:prstGeom>
      </xdr:spPr>
    </xdr:pic>
    <xdr:clientData/>
  </xdr:oneCellAnchor>
  <xdr:twoCellAnchor editAs="oneCell">
    <xdr:from>
      <xdr:col>1</xdr:col>
      <xdr:colOff>95250</xdr:colOff>
      <xdr:row>46</xdr:row>
      <xdr:rowOff>76200</xdr:rowOff>
    </xdr:from>
    <xdr:to>
      <xdr:col>1</xdr:col>
      <xdr:colOff>1171575</xdr:colOff>
      <xdr:row>46</xdr:row>
      <xdr:rowOff>895349</xdr:rowOff>
    </xdr:to>
    <xdr:pic>
      <xdr:nvPicPr>
        <xdr:cNvPr id="46" name="Рисунок 45" descr="photo_2015-11-23_09-45-2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1271" t="9525" r="14761" b="7396"/>
        <a:stretch>
          <a:fillRect/>
        </a:stretch>
      </xdr:blipFill>
      <xdr:spPr>
        <a:xfrm>
          <a:off x="409575" y="43681650"/>
          <a:ext cx="1076325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49</xdr:row>
      <xdr:rowOff>28576</xdr:rowOff>
    </xdr:from>
    <xdr:to>
      <xdr:col>1</xdr:col>
      <xdr:colOff>1152524</xdr:colOff>
      <xdr:row>49</xdr:row>
      <xdr:rowOff>828673</xdr:rowOff>
    </xdr:to>
    <xdr:pic>
      <xdr:nvPicPr>
        <xdr:cNvPr id="48" name="Рисунок 47" descr="photo_2015-11-23_09-45-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9659" t="10729" r="6072" b="9367"/>
        <a:stretch>
          <a:fillRect/>
        </a:stretch>
      </xdr:blipFill>
      <xdr:spPr>
        <a:xfrm rot="5400000">
          <a:off x="561975" y="44481749"/>
          <a:ext cx="800097" cy="1009651"/>
        </a:xfrm>
        <a:prstGeom prst="rect">
          <a:avLst/>
        </a:prstGeom>
      </xdr:spPr>
    </xdr:pic>
    <xdr:clientData/>
  </xdr:twoCellAnchor>
  <xdr:oneCellAnchor>
    <xdr:from>
      <xdr:col>1</xdr:col>
      <xdr:colOff>95248</xdr:colOff>
      <xdr:row>49</xdr:row>
      <xdr:rowOff>28576</xdr:rowOff>
    </xdr:from>
    <xdr:ext cx="1009651" cy="800097"/>
    <xdr:pic>
      <xdr:nvPicPr>
        <xdr:cNvPr id="49" name="Рисунок 48" descr="photo_2015-11-23_09-45-4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9659" t="10729" r="6072" b="9367"/>
        <a:stretch>
          <a:fillRect/>
        </a:stretch>
      </xdr:blipFill>
      <xdr:spPr>
        <a:xfrm rot="5400000">
          <a:off x="514350" y="44481749"/>
          <a:ext cx="800097" cy="1009651"/>
        </a:xfrm>
        <a:prstGeom prst="rect">
          <a:avLst/>
        </a:prstGeom>
      </xdr:spPr>
    </xdr:pic>
    <xdr:clientData/>
  </xdr:oneCellAnchor>
  <xdr:twoCellAnchor>
    <xdr:from>
      <xdr:col>1</xdr:col>
      <xdr:colOff>76199</xdr:colOff>
      <xdr:row>51</xdr:row>
      <xdr:rowOff>47624</xdr:rowOff>
    </xdr:from>
    <xdr:to>
      <xdr:col>1</xdr:col>
      <xdr:colOff>1114424</xdr:colOff>
      <xdr:row>51</xdr:row>
      <xdr:rowOff>794485</xdr:rowOff>
    </xdr:to>
    <xdr:pic>
      <xdr:nvPicPr>
        <xdr:cNvPr id="5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r="8264"/>
        <a:stretch>
          <a:fillRect/>
        </a:stretch>
      </xdr:blipFill>
      <xdr:spPr bwMode="auto">
        <a:xfrm>
          <a:off x="390524" y="45443774"/>
          <a:ext cx="1038225" cy="746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53</xdr:row>
      <xdr:rowOff>57150</xdr:rowOff>
    </xdr:from>
    <xdr:to>
      <xdr:col>1</xdr:col>
      <xdr:colOff>1114425</xdr:colOff>
      <xdr:row>54</xdr:row>
      <xdr:rowOff>0</xdr:rowOff>
    </xdr:to>
    <xdr:pic>
      <xdr:nvPicPr>
        <xdr:cNvPr id="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r="9192"/>
        <a:stretch>
          <a:fillRect/>
        </a:stretch>
      </xdr:blipFill>
      <xdr:spPr bwMode="auto">
        <a:xfrm>
          <a:off x="428625" y="46291500"/>
          <a:ext cx="1000125" cy="825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55</xdr:row>
      <xdr:rowOff>0</xdr:rowOff>
    </xdr:from>
    <xdr:to>
      <xdr:col>1</xdr:col>
      <xdr:colOff>1178893</xdr:colOff>
      <xdr:row>55</xdr:row>
      <xdr:rowOff>800099</xdr:rowOff>
    </xdr:to>
    <xdr:pic>
      <xdr:nvPicPr>
        <xdr:cNvPr id="62" name="Рисунок 61" descr="photo_2015-11-23_09-45-5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25929" b="19567"/>
        <a:stretch>
          <a:fillRect/>
        </a:stretch>
      </xdr:blipFill>
      <xdr:spPr>
        <a:xfrm>
          <a:off x="390525" y="47186850"/>
          <a:ext cx="1102693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57</xdr:row>
      <xdr:rowOff>76200</xdr:rowOff>
    </xdr:from>
    <xdr:to>
      <xdr:col>1</xdr:col>
      <xdr:colOff>1181100</xdr:colOff>
      <xdr:row>57</xdr:row>
      <xdr:rowOff>781050</xdr:rowOff>
    </xdr:to>
    <xdr:pic>
      <xdr:nvPicPr>
        <xdr:cNvPr id="64" name="Рисунок 63" descr="photo_2015-11-23_09-45-1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6530" t="2866" r="18619"/>
        <a:stretch>
          <a:fillRect/>
        </a:stretch>
      </xdr:blipFill>
      <xdr:spPr>
        <a:xfrm>
          <a:off x="390525" y="48101250"/>
          <a:ext cx="110490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59</xdr:row>
      <xdr:rowOff>57150</xdr:rowOff>
    </xdr:from>
    <xdr:to>
      <xdr:col>1</xdr:col>
      <xdr:colOff>1152525</xdr:colOff>
      <xdr:row>59</xdr:row>
      <xdr:rowOff>762000</xdr:rowOff>
    </xdr:to>
    <xdr:pic>
      <xdr:nvPicPr>
        <xdr:cNvPr id="66" name="Рисунок 65" descr="photo_2015-11-23_09-45-1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6530" t="2866" r="18619"/>
        <a:stretch>
          <a:fillRect/>
        </a:stretch>
      </xdr:blipFill>
      <xdr:spPr>
        <a:xfrm>
          <a:off x="361950" y="48920400"/>
          <a:ext cx="1104900" cy="7048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62</xdr:row>
      <xdr:rowOff>76199</xdr:rowOff>
    </xdr:from>
    <xdr:to>
      <xdr:col>1</xdr:col>
      <xdr:colOff>1200150</xdr:colOff>
      <xdr:row>62</xdr:row>
      <xdr:rowOff>1209674</xdr:rowOff>
    </xdr:to>
    <xdr:pic>
      <xdr:nvPicPr>
        <xdr:cNvPr id="6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r="8815"/>
        <a:stretch>
          <a:fillRect/>
        </a:stretch>
      </xdr:blipFill>
      <xdr:spPr bwMode="auto">
        <a:xfrm>
          <a:off x="333375" y="37604699"/>
          <a:ext cx="11811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81643</xdr:colOff>
      <xdr:row>64</xdr:row>
      <xdr:rowOff>74842</xdr:rowOff>
    </xdr:from>
    <xdr:to>
      <xdr:col>1</xdr:col>
      <xdr:colOff>1186543</xdr:colOff>
      <xdr:row>67</xdr:row>
      <xdr:rowOff>251734</xdr:rowOff>
    </xdr:to>
    <xdr:pic>
      <xdr:nvPicPr>
        <xdr:cNvPr id="77" name="Рисунок 76" descr="photo_2015-11-24_10-24-1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8344" t="25929" r="11806" b="24858"/>
        <a:stretch>
          <a:fillRect/>
        </a:stretch>
      </xdr:blipFill>
      <xdr:spPr>
        <a:xfrm>
          <a:off x="394607" y="30622878"/>
          <a:ext cx="1104900" cy="10749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72</xdr:row>
      <xdr:rowOff>38100</xdr:rowOff>
    </xdr:from>
    <xdr:to>
      <xdr:col>1</xdr:col>
      <xdr:colOff>1255074</xdr:colOff>
      <xdr:row>75</xdr:row>
      <xdr:rowOff>200026</xdr:rowOff>
    </xdr:to>
    <xdr:pic>
      <xdr:nvPicPr>
        <xdr:cNvPr id="34" name="Рисунок 9" descr="photo_2015-08-26_19-17-35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5613975"/>
          <a:ext cx="1226499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28575</xdr:colOff>
      <xdr:row>77</xdr:row>
      <xdr:rowOff>38100</xdr:rowOff>
    </xdr:from>
    <xdr:ext cx="1226499" cy="962025"/>
    <xdr:pic>
      <xdr:nvPicPr>
        <xdr:cNvPr id="37" name="Рисунок 9" descr="photo_2015-08-26_19-17-35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5613975"/>
          <a:ext cx="1226499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44823</xdr:colOff>
      <xdr:row>82</xdr:row>
      <xdr:rowOff>33619</xdr:rowOff>
    </xdr:from>
    <xdr:to>
      <xdr:col>1</xdr:col>
      <xdr:colOff>1232647</xdr:colOff>
      <xdr:row>87</xdr:row>
      <xdr:rowOff>0</xdr:rowOff>
    </xdr:to>
    <xdr:pic>
      <xdr:nvPicPr>
        <xdr:cNvPr id="30" name="Picture 5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r="13460"/>
        <a:stretch/>
      </xdr:blipFill>
      <xdr:spPr bwMode="auto">
        <a:xfrm>
          <a:off x="358588" y="32194501"/>
          <a:ext cx="1187824" cy="1367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41417</xdr:colOff>
      <xdr:row>88</xdr:row>
      <xdr:rowOff>57982</xdr:rowOff>
    </xdr:from>
    <xdr:to>
      <xdr:col>1</xdr:col>
      <xdr:colOff>1254311</xdr:colOff>
      <xdr:row>88</xdr:row>
      <xdr:rowOff>1225829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6" y="35524112"/>
          <a:ext cx="1212894" cy="116784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33132</xdr:colOff>
      <xdr:row>90</xdr:row>
      <xdr:rowOff>66264</xdr:rowOff>
    </xdr:from>
    <xdr:to>
      <xdr:col>1</xdr:col>
      <xdr:colOff>1246026</xdr:colOff>
      <xdr:row>90</xdr:row>
      <xdr:rowOff>1234111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71" y="37056394"/>
          <a:ext cx="1212894" cy="1167847"/>
        </a:xfrm>
        <a:prstGeom prst="rect">
          <a:avLst/>
        </a:prstGeom>
      </xdr:spPr>
    </xdr:pic>
    <xdr:clientData/>
  </xdr:twoCellAnchor>
  <xdr:oneCellAnchor>
    <xdr:from>
      <xdr:col>1</xdr:col>
      <xdr:colOff>19049</xdr:colOff>
      <xdr:row>10</xdr:row>
      <xdr:rowOff>95249</xdr:rowOff>
    </xdr:from>
    <xdr:ext cx="1228725" cy="1347107"/>
    <xdr:pic>
      <xdr:nvPicPr>
        <xdr:cNvPr id="33" name="Рисунок 32" descr="20057-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2013" y="2054678"/>
          <a:ext cx="1228725" cy="1347107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1064570</xdr:colOff>
      <xdr:row>15</xdr:row>
      <xdr:rowOff>1047750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713" b="6975"/>
        <a:stretch/>
      </xdr:blipFill>
      <xdr:spPr>
        <a:xfrm>
          <a:off x="312964" y="3551464"/>
          <a:ext cx="106457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21</xdr:row>
      <xdr:rowOff>38101</xdr:rowOff>
    </xdr:from>
    <xdr:to>
      <xdr:col>1</xdr:col>
      <xdr:colOff>1228725</xdr:colOff>
      <xdr:row>21</xdr:row>
      <xdr:rowOff>1028699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1539" y="5943601"/>
          <a:ext cx="1200150" cy="9905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69</xdr:row>
      <xdr:rowOff>122464</xdr:rowOff>
    </xdr:from>
    <xdr:to>
      <xdr:col>1</xdr:col>
      <xdr:colOff>1213757</xdr:colOff>
      <xdr:row>70</xdr:row>
      <xdr:rowOff>503464</xdr:rowOff>
    </xdr:to>
    <xdr:pic>
      <xdr:nvPicPr>
        <xdr:cNvPr id="40" name="Рисунок 39" descr="photo_2015-11-24_10-24-1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8344" t="25929" r="11806" b="24858"/>
        <a:stretch>
          <a:fillRect/>
        </a:stretch>
      </xdr:blipFill>
      <xdr:spPr>
        <a:xfrm>
          <a:off x="421821" y="32874857"/>
          <a:ext cx="1104900" cy="1074964"/>
        </a:xfrm>
        <a:prstGeom prst="rect">
          <a:avLst/>
        </a:prstGeom>
      </xdr:spPr>
    </xdr:pic>
    <xdr:clientData/>
  </xdr:twoCellAnchor>
  <xdr:twoCellAnchor editAs="oneCell">
    <xdr:from>
      <xdr:col>1</xdr:col>
      <xdr:colOff>13608</xdr:colOff>
      <xdr:row>92</xdr:row>
      <xdr:rowOff>13608</xdr:rowOff>
    </xdr:from>
    <xdr:to>
      <xdr:col>1</xdr:col>
      <xdr:colOff>1270700</xdr:colOff>
      <xdr:row>93</xdr:row>
      <xdr:rowOff>81643</xdr:rowOff>
    </xdr:to>
    <xdr:pic>
      <xdr:nvPicPr>
        <xdr:cNvPr id="43" name="Рисунок 42" descr="photo_2016-11-09_18-06-08.jpg"/>
        <xdr:cNvPicPr>
          <a:picLocks noChangeAspect="1"/>
        </xdr:cNvPicPr>
      </xdr:nvPicPr>
      <xdr:blipFill>
        <a:blip xmlns:r="http://schemas.openxmlformats.org/officeDocument/2006/relationships" r:embed="rId23" cstate="print">
          <a:lum bright="-20000" contrast="30000"/>
        </a:blip>
        <a:srcRect t="15625" b="22879"/>
        <a:stretch>
          <a:fillRect/>
        </a:stretch>
      </xdr:blipFill>
      <xdr:spPr>
        <a:xfrm>
          <a:off x="326572" y="41379322"/>
          <a:ext cx="1257092" cy="13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258538</xdr:colOff>
      <xdr:row>94</xdr:row>
      <xdr:rowOff>258535</xdr:rowOff>
    </xdr:from>
    <xdr:to>
      <xdr:col>1</xdr:col>
      <xdr:colOff>1248837</xdr:colOff>
      <xdr:row>94</xdr:row>
      <xdr:rowOff>1020536</xdr:rowOff>
    </xdr:to>
    <xdr:pic>
      <xdr:nvPicPr>
        <xdr:cNvPr id="47" name="Рисунок 46" descr="photo_2016-11-09_18-05-5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lum contrast="30000"/>
        </a:blip>
        <a:srcRect r="3795"/>
        <a:stretch>
          <a:fillRect/>
        </a:stretch>
      </xdr:blipFill>
      <xdr:spPr>
        <a:xfrm>
          <a:off x="258538" y="43148249"/>
          <a:ext cx="1303263" cy="7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68036</xdr:colOff>
      <xdr:row>96</xdr:row>
      <xdr:rowOff>14876</xdr:rowOff>
    </xdr:from>
    <xdr:to>
      <xdr:col>1</xdr:col>
      <xdr:colOff>1224642</xdr:colOff>
      <xdr:row>97</xdr:row>
      <xdr:rowOff>83207</xdr:rowOff>
    </xdr:to>
    <xdr:pic>
      <xdr:nvPicPr>
        <xdr:cNvPr id="51" name="Рисунок 50" descr="photo_2016-11-09_18-06-04.jpg"/>
        <xdr:cNvPicPr>
          <a:picLocks noChangeAspect="1"/>
        </xdr:cNvPicPr>
      </xdr:nvPicPr>
      <xdr:blipFill>
        <a:blip xmlns:r="http://schemas.openxmlformats.org/officeDocument/2006/relationships" r:embed="rId25" cstate="print">
          <a:lum bright="-10000" contrast="30000"/>
        </a:blip>
        <a:srcRect t="17411" b="15737"/>
        <a:stretch>
          <a:fillRect/>
        </a:stretch>
      </xdr:blipFill>
      <xdr:spPr>
        <a:xfrm>
          <a:off x="381000" y="44428590"/>
          <a:ext cx="1156606" cy="1374617"/>
        </a:xfrm>
        <a:prstGeom prst="rect">
          <a:avLst/>
        </a:prstGeom>
      </xdr:spPr>
    </xdr:pic>
    <xdr:clientData/>
  </xdr:twoCellAnchor>
  <xdr:twoCellAnchor editAs="oneCell">
    <xdr:from>
      <xdr:col>1</xdr:col>
      <xdr:colOff>40823</xdr:colOff>
      <xdr:row>98</xdr:row>
      <xdr:rowOff>23649</xdr:rowOff>
    </xdr:from>
    <xdr:to>
      <xdr:col>1</xdr:col>
      <xdr:colOff>1208925</xdr:colOff>
      <xdr:row>99</xdr:row>
      <xdr:rowOff>149679</xdr:rowOff>
    </xdr:to>
    <xdr:pic>
      <xdr:nvPicPr>
        <xdr:cNvPr id="53" name="Рисунок 52" descr="photo_2016-11-09_18-05-59.jpg"/>
        <xdr:cNvPicPr>
          <a:picLocks noChangeAspect="1"/>
        </xdr:cNvPicPr>
      </xdr:nvPicPr>
      <xdr:blipFill>
        <a:blip xmlns:r="http://schemas.openxmlformats.org/officeDocument/2006/relationships" r:embed="rId26" cstate="print">
          <a:lum contrast="30000"/>
        </a:blip>
        <a:srcRect t="10603" b="20424"/>
        <a:stretch>
          <a:fillRect/>
        </a:stretch>
      </xdr:blipFill>
      <xdr:spPr>
        <a:xfrm>
          <a:off x="353787" y="45961363"/>
          <a:ext cx="1168102" cy="1432316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204109</xdr:colOff>
      <xdr:row>100</xdr:row>
      <xdr:rowOff>48719</xdr:rowOff>
    </xdr:from>
    <xdr:to>
      <xdr:col>1</xdr:col>
      <xdr:colOff>1265465</xdr:colOff>
      <xdr:row>100</xdr:row>
      <xdr:rowOff>1083701</xdr:rowOff>
    </xdr:to>
    <xdr:pic>
      <xdr:nvPicPr>
        <xdr:cNvPr id="55" name="Рисунок 54" descr="photo_2016-11-09_18-05-50.jpg"/>
        <xdr:cNvPicPr>
          <a:picLocks noChangeAspect="1"/>
        </xdr:cNvPicPr>
      </xdr:nvPicPr>
      <xdr:blipFill>
        <a:blip xmlns:r="http://schemas.openxmlformats.org/officeDocument/2006/relationships" r:embed="rId27" cstate="print">
          <a:lum bright="-20000" contrast="30000"/>
        </a:blip>
        <a:srcRect l="12723" t="36905" r="51116" b="14683"/>
        <a:stretch>
          <a:fillRect/>
        </a:stretch>
      </xdr:blipFill>
      <xdr:spPr>
        <a:xfrm>
          <a:off x="204109" y="47510433"/>
          <a:ext cx="1374320" cy="1034982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258537</xdr:colOff>
      <xdr:row>102</xdr:row>
      <xdr:rowOff>170584</xdr:rowOff>
    </xdr:from>
    <xdr:to>
      <xdr:col>1</xdr:col>
      <xdr:colOff>1265465</xdr:colOff>
      <xdr:row>102</xdr:row>
      <xdr:rowOff>1156608</xdr:rowOff>
    </xdr:to>
    <xdr:pic>
      <xdr:nvPicPr>
        <xdr:cNvPr id="57" name="Рисунок 56" descr="photo_2016-11-09_18-05-14.jpg"/>
        <xdr:cNvPicPr>
          <a:picLocks noChangeAspect="1"/>
        </xdr:cNvPicPr>
      </xdr:nvPicPr>
      <xdr:blipFill>
        <a:blip xmlns:r="http://schemas.openxmlformats.org/officeDocument/2006/relationships" r:embed="rId28" cstate="print">
          <a:lum bright="-20000" contrast="30000"/>
        </a:blip>
        <a:srcRect l="19420" t="12103" r="14397"/>
        <a:stretch>
          <a:fillRect/>
        </a:stretch>
      </xdr:blipFill>
      <xdr:spPr>
        <a:xfrm>
          <a:off x="258537" y="49156298"/>
          <a:ext cx="1319892" cy="986024"/>
        </a:xfrm>
        <a:prstGeom prst="rect">
          <a:avLst/>
        </a:prstGeom>
      </xdr:spPr>
    </xdr:pic>
    <xdr:clientData/>
  </xdr:twoCellAnchor>
  <xdr:twoCellAnchor editAs="oneCell">
    <xdr:from>
      <xdr:col>1</xdr:col>
      <xdr:colOff>421822</xdr:colOff>
      <xdr:row>101</xdr:row>
      <xdr:rowOff>205078</xdr:rowOff>
    </xdr:from>
    <xdr:to>
      <xdr:col>2</xdr:col>
      <xdr:colOff>40821</xdr:colOff>
      <xdr:row>102</xdr:row>
      <xdr:rowOff>1238249</xdr:rowOff>
    </xdr:to>
    <xdr:pic>
      <xdr:nvPicPr>
        <xdr:cNvPr id="59" name="Рисунок 58" descr="photo_2016-11-09_18-05-41.jpg"/>
        <xdr:cNvPicPr>
          <a:picLocks noChangeAspect="1"/>
        </xdr:cNvPicPr>
      </xdr:nvPicPr>
      <xdr:blipFill>
        <a:blip xmlns:r="http://schemas.openxmlformats.org/officeDocument/2006/relationships" r:embed="rId29" cstate="print">
          <a:lum contrast="30000"/>
        </a:blip>
        <a:srcRect t="10045" b="11607"/>
        <a:stretch>
          <a:fillRect/>
        </a:stretch>
      </xdr:blipFill>
      <xdr:spPr>
        <a:xfrm>
          <a:off x="734786" y="48973078"/>
          <a:ext cx="898071" cy="125088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285752</xdr:colOff>
      <xdr:row>104</xdr:row>
      <xdr:rowOff>27216</xdr:rowOff>
    </xdr:from>
    <xdr:to>
      <xdr:col>2</xdr:col>
      <xdr:colOff>2</xdr:colOff>
      <xdr:row>104</xdr:row>
      <xdr:rowOff>1175987</xdr:rowOff>
    </xdr:to>
    <xdr:pic>
      <xdr:nvPicPr>
        <xdr:cNvPr id="65" name="Рисунок 64" descr="photo_2016-11-09_18-05-37.jpg"/>
        <xdr:cNvPicPr>
          <a:picLocks noChangeAspect="1"/>
        </xdr:cNvPicPr>
      </xdr:nvPicPr>
      <xdr:blipFill>
        <a:blip xmlns:r="http://schemas.openxmlformats.org/officeDocument/2006/relationships" r:embed="rId30" cstate="print">
          <a:lum bright="-10000" contrast="30000"/>
        </a:blip>
        <a:srcRect t="18415" r="4563" b="34375"/>
        <a:stretch>
          <a:fillRect/>
        </a:stretch>
      </xdr:blipFill>
      <xdr:spPr>
        <a:xfrm>
          <a:off x="285752" y="50536930"/>
          <a:ext cx="1306286" cy="114877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13608</xdr:colOff>
      <xdr:row>106</xdr:row>
      <xdr:rowOff>40821</xdr:rowOff>
    </xdr:from>
    <xdr:to>
      <xdr:col>1</xdr:col>
      <xdr:colOff>1220783</xdr:colOff>
      <xdr:row>111</xdr:row>
      <xdr:rowOff>258535</xdr:rowOff>
    </xdr:to>
    <xdr:pic>
      <xdr:nvPicPr>
        <xdr:cNvPr id="69" name="Рисунок 68" descr="photo_2016-11-09_18-05-33.jpg"/>
        <xdr:cNvPicPr>
          <a:picLocks noChangeAspect="1"/>
        </xdr:cNvPicPr>
      </xdr:nvPicPr>
      <xdr:blipFill>
        <a:blip xmlns:r="http://schemas.openxmlformats.org/officeDocument/2006/relationships" r:embed="rId31" cstate="print">
          <a:lum bright="-20000" contrast="30000"/>
        </a:blip>
        <a:srcRect t="11384" b="17746"/>
        <a:stretch>
          <a:fillRect/>
        </a:stretch>
      </xdr:blipFill>
      <xdr:spPr>
        <a:xfrm>
          <a:off x="326572" y="52074535"/>
          <a:ext cx="1207175" cy="1578429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114</xdr:row>
      <xdr:rowOff>13608</xdr:rowOff>
    </xdr:from>
    <xdr:to>
      <xdr:col>1</xdr:col>
      <xdr:colOff>1238251</xdr:colOff>
      <xdr:row>116</xdr:row>
      <xdr:rowOff>299359</xdr:rowOff>
    </xdr:to>
    <xdr:pic>
      <xdr:nvPicPr>
        <xdr:cNvPr id="71" name="Рисунок 70" descr="20065-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40179" y="54170037"/>
          <a:ext cx="1211036" cy="1211036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118</xdr:row>
      <xdr:rowOff>40822</xdr:rowOff>
    </xdr:from>
    <xdr:to>
      <xdr:col>1</xdr:col>
      <xdr:colOff>1238251</xdr:colOff>
      <xdr:row>119</xdr:row>
      <xdr:rowOff>598715</xdr:rowOff>
    </xdr:to>
    <xdr:pic>
      <xdr:nvPicPr>
        <xdr:cNvPr id="72" name="Рисунок 71" descr="20069-5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0179" y="55517143"/>
          <a:ext cx="1211036" cy="121103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108865</xdr:colOff>
      <xdr:row>121</xdr:row>
      <xdr:rowOff>122464</xdr:rowOff>
    </xdr:from>
    <xdr:to>
      <xdr:col>1</xdr:col>
      <xdr:colOff>1248949</xdr:colOff>
      <xdr:row>121</xdr:row>
      <xdr:rowOff>1061356</xdr:rowOff>
    </xdr:to>
    <xdr:pic>
      <xdr:nvPicPr>
        <xdr:cNvPr id="75" name="Рисунок 74" descr="photo_2016-11-09_18-05-19.jpg"/>
        <xdr:cNvPicPr>
          <a:picLocks noChangeAspect="1"/>
        </xdr:cNvPicPr>
      </xdr:nvPicPr>
      <xdr:blipFill>
        <a:blip xmlns:r="http://schemas.openxmlformats.org/officeDocument/2006/relationships" r:embed="rId34" cstate="print">
          <a:lum bright="-10000" contrast="30000"/>
        </a:blip>
        <a:srcRect l="2790" r="10156"/>
        <a:stretch>
          <a:fillRect/>
        </a:stretch>
      </xdr:blipFill>
      <xdr:spPr>
        <a:xfrm>
          <a:off x="108865" y="57081964"/>
          <a:ext cx="1453048" cy="93889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108865</xdr:colOff>
      <xdr:row>123</xdr:row>
      <xdr:rowOff>122464</xdr:rowOff>
    </xdr:from>
    <xdr:to>
      <xdr:col>1</xdr:col>
      <xdr:colOff>1248949</xdr:colOff>
      <xdr:row>123</xdr:row>
      <xdr:rowOff>1061356</xdr:rowOff>
    </xdr:to>
    <xdr:pic>
      <xdr:nvPicPr>
        <xdr:cNvPr id="78" name="Рисунок 77" descr="photo_2016-11-09_18-05-19.jpg"/>
        <xdr:cNvPicPr>
          <a:picLocks noChangeAspect="1"/>
        </xdr:cNvPicPr>
      </xdr:nvPicPr>
      <xdr:blipFill>
        <a:blip xmlns:r="http://schemas.openxmlformats.org/officeDocument/2006/relationships" r:embed="rId34" cstate="print">
          <a:lum bright="-10000" contrast="30000"/>
        </a:blip>
        <a:srcRect l="2790" r="10156"/>
        <a:stretch>
          <a:fillRect/>
        </a:stretch>
      </xdr:blipFill>
      <xdr:spPr>
        <a:xfrm>
          <a:off x="108865" y="57081964"/>
          <a:ext cx="1453048" cy="938892"/>
        </a:xfrm>
        <a:prstGeom prst="rect">
          <a:avLst/>
        </a:prstGeom>
      </xdr:spPr>
    </xdr:pic>
    <xdr:clientData/>
  </xdr:twoCellAnchor>
  <xdr:twoCellAnchor editAs="oneCell">
    <xdr:from>
      <xdr:col>1</xdr:col>
      <xdr:colOff>33619</xdr:colOff>
      <xdr:row>137</xdr:row>
      <xdr:rowOff>22413</xdr:rowOff>
    </xdr:from>
    <xdr:to>
      <xdr:col>1</xdr:col>
      <xdr:colOff>1243853</xdr:colOff>
      <xdr:row>138</xdr:row>
      <xdr:rowOff>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44" y="65640138"/>
          <a:ext cx="1210234" cy="110153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139</xdr:row>
      <xdr:rowOff>33619</xdr:rowOff>
    </xdr:from>
    <xdr:to>
      <xdr:col>1</xdr:col>
      <xdr:colOff>1243853</xdr:colOff>
      <xdr:row>139</xdr:row>
      <xdr:rowOff>1176620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149" y="66994369"/>
          <a:ext cx="1199029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135</xdr:row>
      <xdr:rowOff>33619</xdr:rowOff>
    </xdr:from>
    <xdr:to>
      <xdr:col>1</xdr:col>
      <xdr:colOff>1165412</xdr:colOff>
      <xdr:row>135</xdr:row>
      <xdr:rowOff>1154208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67" y="64241644"/>
          <a:ext cx="1086970" cy="112058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130</xdr:row>
      <xdr:rowOff>56031</xdr:rowOff>
    </xdr:from>
    <xdr:to>
      <xdr:col>1</xdr:col>
      <xdr:colOff>1243853</xdr:colOff>
      <xdr:row>130</xdr:row>
      <xdr:rowOff>1019736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6368" r="-4717" b="6072"/>
        <a:stretch/>
      </xdr:blipFill>
      <xdr:spPr>
        <a:xfrm>
          <a:off x="359148" y="61806606"/>
          <a:ext cx="1199030" cy="963705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131</xdr:row>
      <xdr:rowOff>212913</xdr:rowOff>
    </xdr:from>
    <xdr:to>
      <xdr:col>1</xdr:col>
      <xdr:colOff>1243853</xdr:colOff>
      <xdr:row>133</xdr:row>
      <xdr:rowOff>380999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" t="-2992" r="-3192" b="13164"/>
        <a:stretch/>
      </xdr:blipFill>
      <xdr:spPr>
        <a:xfrm>
          <a:off x="347942" y="65078163"/>
          <a:ext cx="1210236" cy="1282511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141</xdr:row>
      <xdr:rowOff>78442</xdr:rowOff>
    </xdr:from>
    <xdr:to>
      <xdr:col>1</xdr:col>
      <xdr:colOff>1253813</xdr:colOff>
      <xdr:row>142</xdr:row>
      <xdr:rowOff>1360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1" t="12500" r="9259" b="12499"/>
        <a:stretch/>
      </xdr:blipFill>
      <xdr:spPr>
        <a:xfrm>
          <a:off x="347942" y="68467942"/>
          <a:ext cx="1220196" cy="122648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125</xdr:row>
      <xdr:rowOff>1</xdr:rowOff>
    </xdr:from>
    <xdr:to>
      <xdr:col>2</xdr:col>
      <xdr:colOff>33618</xdr:colOff>
      <xdr:row>126</xdr:row>
      <xdr:rowOff>11206</xdr:rowOff>
    </xdr:to>
    <xdr:pic>
      <xdr:nvPicPr>
        <xdr:cNvPr id="63" name="Рисунок 62" descr="30007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14326" y="58807351"/>
          <a:ext cx="1309967" cy="13161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127</xdr:row>
      <xdr:rowOff>1</xdr:rowOff>
    </xdr:from>
    <xdr:to>
      <xdr:col>1</xdr:col>
      <xdr:colOff>1266264</xdr:colOff>
      <xdr:row>129</xdr:row>
      <xdr:rowOff>56029</xdr:rowOff>
    </xdr:to>
    <xdr:pic>
      <xdr:nvPicPr>
        <xdr:cNvPr id="67" name="Рисунок 66" descr="30085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14326" y="60331351"/>
          <a:ext cx="1266263" cy="125617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123825</xdr:rowOff>
    </xdr:from>
    <xdr:to>
      <xdr:col>1</xdr:col>
      <xdr:colOff>1247775</xdr:colOff>
      <xdr:row>4</xdr:row>
      <xdr:rowOff>456663</xdr:rowOff>
    </xdr:to>
    <xdr:pic>
      <xdr:nvPicPr>
        <xdr:cNvPr id="70" name="Рисунок 69" descr="20057-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3375" y="838200"/>
          <a:ext cx="1228725" cy="751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45"/>
  <sheetViews>
    <sheetView tabSelected="1" zoomScaleNormal="100" zoomScaleSheetLayoutView="85" workbookViewId="0">
      <pane xSplit="3" ySplit="3" topLeftCell="D4" activePane="bottomRight" state="frozen"/>
      <selection pane="topRight" activeCell="D1" sqref="D1"/>
      <selection pane="bottomLeft" activeCell="A3" sqref="A3"/>
      <selection pane="bottomRight" sqref="A1:F1"/>
    </sheetView>
  </sheetViews>
  <sheetFormatPr defaultRowHeight="12.75" customHeight="1"/>
  <cols>
    <col min="1" max="1" width="4.7109375" style="2" customWidth="1"/>
    <col min="2" max="2" width="19.140625" style="1" customWidth="1"/>
    <col min="3" max="3" width="31.7109375" style="3" customWidth="1"/>
    <col min="4" max="4" width="15.5703125" style="1" customWidth="1"/>
    <col min="5" max="5" width="14.5703125" style="2" bestFit="1" customWidth="1"/>
    <col min="6" max="6" width="9" style="1" bestFit="1" customWidth="1"/>
    <col min="7" max="16384" width="9.140625" style="1"/>
  </cols>
  <sheetData>
    <row r="1" spans="1:6" ht="61.5" customHeight="1">
      <c r="A1" s="41" t="s">
        <v>88</v>
      </c>
      <c r="B1" s="41"/>
      <c r="C1" s="41"/>
      <c r="D1" s="41"/>
      <c r="E1" s="41"/>
      <c r="F1" s="41"/>
    </row>
    <row r="2" spans="1:6" ht="12.75" customHeight="1">
      <c r="A2" s="38"/>
      <c r="B2" s="39"/>
      <c r="C2" s="24"/>
      <c r="D2" s="39"/>
      <c r="E2" s="38"/>
      <c r="F2" s="39"/>
    </row>
    <row r="3" spans="1:6" s="4" customFormat="1" ht="43.5" customHeight="1">
      <c r="A3" s="34" t="s">
        <v>0</v>
      </c>
      <c r="B3" s="35" t="s">
        <v>1</v>
      </c>
      <c r="C3" s="36" t="s">
        <v>2</v>
      </c>
      <c r="D3" s="35" t="s">
        <v>3</v>
      </c>
      <c r="E3" s="37" t="s">
        <v>4</v>
      </c>
      <c r="F3" s="35" t="s">
        <v>5</v>
      </c>
    </row>
    <row r="4" spans="1:6" ht="33" customHeight="1">
      <c r="A4" s="53">
        <v>2</v>
      </c>
      <c r="B4" s="58"/>
      <c r="C4" s="57" t="s">
        <v>14</v>
      </c>
      <c r="D4" s="28"/>
      <c r="E4" s="10"/>
      <c r="F4" s="56">
        <v>135</v>
      </c>
    </row>
    <row r="5" spans="1:6" ht="36.75" customHeight="1">
      <c r="A5" s="53"/>
      <c r="B5" s="59"/>
      <c r="C5" s="57"/>
      <c r="D5" s="28" t="s">
        <v>10</v>
      </c>
      <c r="E5" s="10">
        <v>450</v>
      </c>
      <c r="F5" s="56"/>
    </row>
    <row r="6" spans="1:6" ht="10.5" customHeight="1">
      <c r="A6" s="53"/>
      <c r="B6" s="59"/>
      <c r="C6" s="57"/>
      <c r="D6" s="28" t="s">
        <v>9</v>
      </c>
      <c r="E6" s="10">
        <v>540</v>
      </c>
      <c r="F6" s="56"/>
    </row>
    <row r="7" spans="1:6">
      <c r="A7" s="42" t="s">
        <v>12</v>
      </c>
      <c r="B7" s="42"/>
      <c r="C7" s="42"/>
      <c r="D7" s="42"/>
      <c r="E7" s="11">
        <f>SUM(E4:E6)</f>
        <v>990</v>
      </c>
      <c r="F7" s="9"/>
    </row>
    <row r="8" spans="1:6" ht="35.25" customHeight="1">
      <c r="A8" s="53">
        <v>1</v>
      </c>
      <c r="B8" s="56"/>
      <c r="C8" s="57" t="s">
        <v>30</v>
      </c>
      <c r="D8" s="28" t="s">
        <v>15</v>
      </c>
      <c r="E8" s="14">
        <v>5535</v>
      </c>
      <c r="F8" s="54">
        <v>135</v>
      </c>
    </row>
    <row r="9" spans="1:6" ht="35.25" customHeight="1">
      <c r="A9" s="53"/>
      <c r="B9" s="56"/>
      <c r="C9" s="57"/>
      <c r="D9" s="28" t="s">
        <v>16</v>
      </c>
      <c r="E9" s="14">
        <v>3500</v>
      </c>
      <c r="F9" s="54"/>
    </row>
    <row r="10" spans="1:6" ht="14.25" customHeight="1">
      <c r="A10" s="42" t="s">
        <v>12</v>
      </c>
      <c r="B10" s="42"/>
      <c r="C10" s="42"/>
      <c r="D10" s="42"/>
      <c r="E10" s="11">
        <f>SUM(E8:E9)</f>
        <v>9035</v>
      </c>
      <c r="F10" s="9"/>
    </row>
    <row r="11" spans="1:6" ht="27.75" customHeight="1">
      <c r="A11" s="53">
        <v>2</v>
      </c>
      <c r="B11" s="56"/>
      <c r="C11" s="57" t="s">
        <v>54</v>
      </c>
      <c r="D11" s="28" t="s">
        <v>10</v>
      </c>
      <c r="E11" s="14">
        <v>735</v>
      </c>
      <c r="F11" s="54">
        <v>135</v>
      </c>
    </row>
    <row r="12" spans="1:6" ht="27.75" customHeight="1">
      <c r="A12" s="53"/>
      <c r="B12" s="56"/>
      <c r="C12" s="57"/>
      <c r="D12" s="28" t="s">
        <v>9</v>
      </c>
      <c r="E12" s="14">
        <v>1080</v>
      </c>
      <c r="F12" s="54"/>
    </row>
    <row r="13" spans="1:6" ht="27.75" customHeight="1">
      <c r="A13" s="53"/>
      <c r="B13" s="56"/>
      <c r="C13" s="57"/>
      <c r="D13" s="28" t="s">
        <v>13</v>
      </c>
      <c r="E13" s="14">
        <v>135</v>
      </c>
      <c r="F13" s="54"/>
    </row>
    <row r="14" spans="1:6" ht="27.75" customHeight="1">
      <c r="A14" s="53"/>
      <c r="B14" s="56"/>
      <c r="C14" s="57"/>
      <c r="D14" s="28" t="s">
        <v>11</v>
      </c>
      <c r="E14" s="14">
        <v>125</v>
      </c>
      <c r="F14" s="54"/>
    </row>
    <row r="15" spans="1:6" ht="14.25" customHeight="1">
      <c r="A15" s="42" t="s">
        <v>12</v>
      </c>
      <c r="B15" s="42"/>
      <c r="C15" s="42"/>
      <c r="D15" s="42"/>
      <c r="E15" s="11">
        <f>SUM(E11:E14)</f>
        <v>2075</v>
      </c>
      <c r="F15" s="9"/>
    </row>
    <row r="16" spans="1:6" ht="96.75" customHeight="1">
      <c r="A16" s="26">
        <v>3</v>
      </c>
      <c r="B16" s="25"/>
      <c r="C16" s="40" t="s">
        <v>52</v>
      </c>
      <c r="D16" s="23" t="s">
        <v>49</v>
      </c>
      <c r="E16" s="12">
        <v>630</v>
      </c>
      <c r="F16" s="23">
        <v>135</v>
      </c>
    </row>
    <row r="17" spans="1:6">
      <c r="A17" s="42" t="s">
        <v>12</v>
      </c>
      <c r="B17" s="42"/>
      <c r="C17" s="42"/>
      <c r="D17" s="42"/>
      <c r="E17" s="11">
        <f>E16</f>
        <v>630</v>
      </c>
      <c r="F17" s="9"/>
    </row>
    <row r="18" spans="1:6" ht="74.25" customHeight="1">
      <c r="A18" s="30">
        <v>4</v>
      </c>
      <c r="B18" s="32"/>
      <c r="C18" s="29" t="s">
        <v>19</v>
      </c>
      <c r="D18" s="28" t="s">
        <v>6</v>
      </c>
      <c r="E18" s="14">
        <v>1200</v>
      </c>
      <c r="F18" s="28">
        <v>135</v>
      </c>
    </row>
    <row r="19" spans="1:6" ht="14.25" customHeight="1">
      <c r="A19" s="42" t="s">
        <v>12</v>
      </c>
      <c r="B19" s="42"/>
      <c r="C19" s="42"/>
      <c r="D19" s="42"/>
      <c r="E19" s="11">
        <f>SUM(E18:E18)</f>
        <v>1200</v>
      </c>
      <c r="F19" s="9"/>
    </row>
    <row r="20" spans="1:6" ht="84.75" customHeight="1">
      <c r="A20" s="26">
        <v>5</v>
      </c>
      <c r="B20" s="17"/>
      <c r="C20" s="18" t="s">
        <v>55</v>
      </c>
      <c r="D20" s="17" t="s">
        <v>17</v>
      </c>
      <c r="E20" s="12">
        <v>140</v>
      </c>
      <c r="F20" s="17">
        <v>140</v>
      </c>
    </row>
    <row r="21" spans="1:6" ht="14.25" customHeight="1">
      <c r="A21" s="42" t="s">
        <v>12</v>
      </c>
      <c r="B21" s="42"/>
      <c r="C21" s="42"/>
      <c r="D21" s="42"/>
      <c r="E21" s="11">
        <f>SUM(E20:E20)</f>
        <v>140</v>
      </c>
      <c r="F21" s="9"/>
    </row>
    <row r="22" spans="1:6" ht="84.75" customHeight="1">
      <c r="A22" s="26">
        <v>6</v>
      </c>
      <c r="B22" s="17"/>
      <c r="C22" s="18" t="s">
        <v>56</v>
      </c>
      <c r="D22" s="17" t="s">
        <v>7</v>
      </c>
      <c r="E22" s="12">
        <v>842</v>
      </c>
      <c r="F22" s="17">
        <v>180</v>
      </c>
    </row>
    <row r="23" spans="1:6" ht="14.25" customHeight="1">
      <c r="A23" s="42" t="s">
        <v>12</v>
      </c>
      <c r="B23" s="42"/>
      <c r="C23" s="42"/>
      <c r="D23" s="42"/>
      <c r="E23" s="11">
        <f>SUM(E22:E22)</f>
        <v>842</v>
      </c>
      <c r="F23" s="9"/>
    </row>
    <row r="24" spans="1:6" ht="53.25" customHeight="1">
      <c r="A24" s="45">
        <v>7</v>
      </c>
      <c r="B24" s="5"/>
      <c r="C24" s="44" t="s">
        <v>57</v>
      </c>
      <c r="D24" s="31" t="s">
        <v>10</v>
      </c>
      <c r="E24" s="13">
        <v>750</v>
      </c>
      <c r="F24" s="43">
        <v>210</v>
      </c>
    </row>
    <row r="25" spans="1:6" ht="53.25" customHeight="1">
      <c r="A25" s="45"/>
      <c r="B25" s="5"/>
      <c r="C25" s="44"/>
      <c r="D25" s="31" t="s">
        <v>9</v>
      </c>
      <c r="E25" s="13">
        <v>210</v>
      </c>
      <c r="F25" s="43"/>
    </row>
    <row r="26" spans="1:6" ht="14.25" customHeight="1">
      <c r="A26" s="42" t="s">
        <v>12</v>
      </c>
      <c r="B26" s="42"/>
      <c r="C26" s="42"/>
      <c r="D26" s="42"/>
      <c r="E26" s="11">
        <f>SUM(E24:E25)</f>
        <v>960</v>
      </c>
      <c r="F26" s="9"/>
    </row>
    <row r="27" spans="1:6" ht="102.75" customHeight="1">
      <c r="A27" s="26">
        <v>8</v>
      </c>
      <c r="B27" s="6"/>
      <c r="C27" s="18" t="s">
        <v>20</v>
      </c>
      <c r="D27" s="17" t="s">
        <v>17</v>
      </c>
      <c r="E27" s="12">
        <v>2800</v>
      </c>
      <c r="F27" s="17">
        <v>210</v>
      </c>
    </row>
    <row r="28" spans="1:6" ht="14.25" customHeight="1">
      <c r="A28" s="42" t="s">
        <v>12</v>
      </c>
      <c r="B28" s="42"/>
      <c r="C28" s="42"/>
      <c r="D28" s="42"/>
      <c r="E28" s="11">
        <f>SUM(E27:E27)</f>
        <v>2800</v>
      </c>
      <c r="F28" s="9"/>
    </row>
    <row r="29" spans="1:6" ht="28.5" customHeight="1">
      <c r="A29" s="45">
        <v>9</v>
      </c>
      <c r="B29" s="43"/>
      <c r="C29" s="44" t="s">
        <v>24</v>
      </c>
      <c r="D29" s="31" t="s">
        <v>10</v>
      </c>
      <c r="E29" s="13">
        <v>1000</v>
      </c>
      <c r="F29" s="43">
        <v>250</v>
      </c>
    </row>
    <row r="30" spans="1:6" ht="28.5" customHeight="1">
      <c r="A30" s="45"/>
      <c r="B30" s="43"/>
      <c r="C30" s="44"/>
      <c r="D30" s="31" t="s">
        <v>33</v>
      </c>
      <c r="E30" s="13">
        <f>4*250+220</f>
        <v>1220</v>
      </c>
      <c r="F30" s="43"/>
    </row>
    <row r="31" spans="1:6" ht="28.5" customHeight="1">
      <c r="A31" s="45"/>
      <c r="B31" s="43"/>
      <c r="C31" s="44"/>
      <c r="D31" s="31" t="s">
        <v>9</v>
      </c>
      <c r="E31" s="13">
        <v>102</v>
      </c>
      <c r="F31" s="43"/>
    </row>
    <row r="32" spans="1:6" ht="14.25" customHeight="1">
      <c r="A32" s="42" t="s">
        <v>12</v>
      </c>
      <c r="B32" s="42"/>
      <c r="C32" s="42"/>
      <c r="D32" s="42"/>
      <c r="E32" s="11">
        <f>SUM(E29:E31)</f>
        <v>2322</v>
      </c>
      <c r="F32" s="9"/>
    </row>
    <row r="33" spans="1:6" ht="92.25" customHeight="1">
      <c r="A33" s="26">
        <v>10</v>
      </c>
      <c r="B33" s="6"/>
      <c r="C33" s="18" t="s">
        <v>31</v>
      </c>
      <c r="D33" s="17" t="s">
        <v>9</v>
      </c>
      <c r="E33" s="12">
        <v>120</v>
      </c>
      <c r="F33" s="17">
        <v>120</v>
      </c>
    </row>
    <row r="34" spans="1:6" ht="14.25" customHeight="1">
      <c r="A34" s="42" t="s">
        <v>12</v>
      </c>
      <c r="B34" s="42"/>
      <c r="C34" s="42"/>
      <c r="D34" s="42"/>
      <c r="E34" s="11">
        <f>SUM(E33:E33)</f>
        <v>120</v>
      </c>
      <c r="F34" s="9"/>
    </row>
    <row r="35" spans="1:6" ht="51.75" customHeight="1">
      <c r="A35" s="45">
        <v>11</v>
      </c>
      <c r="B35" s="43"/>
      <c r="C35" s="44" t="s">
        <v>21</v>
      </c>
      <c r="D35" s="31" t="s">
        <v>6</v>
      </c>
      <c r="E35" s="13">
        <v>3120</v>
      </c>
      <c r="F35" s="43">
        <v>120</v>
      </c>
    </row>
    <row r="36" spans="1:6" ht="51.75" customHeight="1">
      <c r="A36" s="45"/>
      <c r="B36" s="43"/>
      <c r="C36" s="44"/>
      <c r="D36" s="31" t="s">
        <v>7</v>
      </c>
      <c r="E36" s="13">
        <v>460</v>
      </c>
      <c r="F36" s="43"/>
    </row>
    <row r="37" spans="1:6" ht="14.25" customHeight="1">
      <c r="A37" s="42" t="s">
        <v>12</v>
      </c>
      <c r="B37" s="42"/>
      <c r="C37" s="42"/>
      <c r="D37" s="42"/>
      <c r="E37" s="11">
        <f>SUM(E35:E36)</f>
        <v>3580</v>
      </c>
      <c r="F37" s="9"/>
    </row>
    <row r="38" spans="1:6" ht="102.75" customHeight="1">
      <c r="A38" s="8">
        <v>12</v>
      </c>
      <c r="B38" s="17"/>
      <c r="C38" s="18" t="s">
        <v>25</v>
      </c>
      <c r="D38" s="17" t="s">
        <v>10</v>
      </c>
      <c r="E38" s="12">
        <v>2175</v>
      </c>
      <c r="F38" s="17">
        <v>60</v>
      </c>
    </row>
    <row r="39" spans="1:6" ht="14.25" customHeight="1">
      <c r="A39" s="42" t="s">
        <v>12</v>
      </c>
      <c r="B39" s="42"/>
      <c r="C39" s="42"/>
      <c r="D39" s="42"/>
      <c r="E39" s="11">
        <f>SUM(E38:E38)</f>
        <v>2175</v>
      </c>
      <c r="F39" s="9"/>
    </row>
    <row r="40" spans="1:6" ht="102.75" customHeight="1">
      <c r="A40" s="8">
        <v>13</v>
      </c>
      <c r="B40" s="17"/>
      <c r="C40" s="18" t="s">
        <v>26</v>
      </c>
      <c r="D40" s="7" t="s">
        <v>27</v>
      </c>
      <c r="E40" s="12">
        <v>9735</v>
      </c>
      <c r="F40" s="27">
        <v>50</v>
      </c>
    </row>
    <row r="41" spans="1:6" ht="14.25" customHeight="1">
      <c r="A41" s="42" t="s">
        <v>12</v>
      </c>
      <c r="B41" s="42"/>
      <c r="C41" s="42"/>
      <c r="D41" s="42"/>
      <c r="E41" s="11">
        <f>SUM(E40:E40)</f>
        <v>9735</v>
      </c>
      <c r="F41" s="9"/>
    </row>
    <row r="42" spans="1:6" ht="51" customHeight="1">
      <c r="A42" s="45">
        <v>14</v>
      </c>
      <c r="B42" s="43"/>
      <c r="C42" s="44" t="s">
        <v>29</v>
      </c>
      <c r="D42" s="31" t="s">
        <v>28</v>
      </c>
      <c r="E42" s="13">
        <v>288</v>
      </c>
      <c r="F42" s="43">
        <v>56</v>
      </c>
    </row>
    <row r="43" spans="1:6" ht="51" customHeight="1">
      <c r="A43" s="45"/>
      <c r="B43" s="43"/>
      <c r="C43" s="44"/>
      <c r="D43" s="31" t="s">
        <v>8</v>
      </c>
      <c r="E43" s="13">
        <v>168</v>
      </c>
      <c r="F43" s="43"/>
    </row>
    <row r="44" spans="1:6" ht="14.25" customHeight="1">
      <c r="A44" s="42"/>
      <c r="B44" s="42"/>
      <c r="C44" s="42"/>
      <c r="D44" s="42"/>
      <c r="E44" s="11">
        <f>SUM(E42:E43)</f>
        <v>456</v>
      </c>
      <c r="F44" s="9"/>
    </row>
    <row r="45" spans="1:6" ht="102.75" customHeight="1">
      <c r="A45" s="8">
        <v>15</v>
      </c>
      <c r="B45" s="17"/>
      <c r="C45" s="18" t="s">
        <v>32</v>
      </c>
      <c r="D45" s="7" t="s">
        <v>11</v>
      </c>
      <c r="E45" s="12">
        <v>2854</v>
      </c>
      <c r="F45" s="17">
        <v>360</v>
      </c>
    </row>
    <row r="46" spans="1:6" ht="13.5" customHeight="1">
      <c r="A46" s="42" t="s">
        <v>12</v>
      </c>
      <c r="B46" s="42"/>
      <c r="C46" s="42"/>
      <c r="D46" s="42"/>
      <c r="E46" s="11">
        <f>SUM(E45)</f>
        <v>2854</v>
      </c>
      <c r="F46" s="9"/>
    </row>
    <row r="47" spans="1:6" ht="70.5" customHeight="1">
      <c r="A47" s="48">
        <v>16</v>
      </c>
      <c r="B47" s="49"/>
      <c r="C47" s="50" t="s">
        <v>34</v>
      </c>
      <c r="D47" s="7" t="s">
        <v>15</v>
      </c>
      <c r="E47" s="12">
        <v>352</v>
      </c>
      <c r="F47" s="49">
        <v>355</v>
      </c>
    </row>
    <row r="48" spans="1:6" ht="37.5" hidden="1" customHeight="1">
      <c r="A48" s="48"/>
      <c r="B48" s="49"/>
      <c r="C48" s="50"/>
      <c r="D48" s="7" t="s">
        <v>22</v>
      </c>
      <c r="E48" s="12"/>
      <c r="F48" s="49"/>
    </row>
    <row r="49" spans="1:6" ht="13.5" customHeight="1">
      <c r="A49" s="42" t="s">
        <v>12</v>
      </c>
      <c r="B49" s="42"/>
      <c r="C49" s="42"/>
      <c r="D49" s="42"/>
      <c r="E49" s="11">
        <f>SUM(E47:E48)</f>
        <v>352</v>
      </c>
      <c r="F49" s="9"/>
    </row>
    <row r="50" spans="1:6" ht="66" customHeight="1">
      <c r="A50" s="15">
        <v>17</v>
      </c>
      <c r="B50" s="28"/>
      <c r="C50" s="29" t="s">
        <v>35</v>
      </c>
      <c r="D50" s="16" t="s">
        <v>18</v>
      </c>
      <c r="E50" s="14">
        <v>1287</v>
      </c>
      <c r="F50" s="28">
        <v>300</v>
      </c>
    </row>
    <row r="51" spans="1:6" ht="13.5" customHeight="1">
      <c r="A51" s="42" t="s">
        <v>12</v>
      </c>
      <c r="B51" s="42"/>
      <c r="C51" s="42"/>
      <c r="D51" s="42"/>
      <c r="E51" s="11">
        <f>E50</f>
        <v>1287</v>
      </c>
      <c r="F51" s="9"/>
    </row>
    <row r="52" spans="1:6" ht="66" customHeight="1">
      <c r="A52" s="8">
        <v>18</v>
      </c>
      <c r="B52" s="17"/>
      <c r="C52" s="18" t="s">
        <v>36</v>
      </c>
      <c r="D52" s="7" t="s">
        <v>16</v>
      </c>
      <c r="E52" s="12">
        <v>1680</v>
      </c>
      <c r="F52" s="17">
        <v>400</v>
      </c>
    </row>
    <row r="53" spans="1:6" ht="13.5" customHeight="1">
      <c r="A53" s="42" t="s">
        <v>12</v>
      </c>
      <c r="B53" s="42"/>
      <c r="C53" s="42"/>
      <c r="D53" s="42"/>
      <c r="E53" s="11">
        <f>E52</f>
        <v>1680</v>
      </c>
      <c r="F53" s="9"/>
    </row>
    <row r="54" spans="1:6" ht="72.75" customHeight="1">
      <c r="A54" s="15">
        <v>19</v>
      </c>
      <c r="B54" s="28"/>
      <c r="C54" s="29" t="s">
        <v>58</v>
      </c>
      <c r="D54" s="16" t="s">
        <v>17</v>
      </c>
      <c r="E54" s="14">
        <v>5195</v>
      </c>
      <c r="F54" s="28" t="s">
        <v>37</v>
      </c>
    </row>
    <row r="55" spans="1:6" ht="13.5" customHeight="1">
      <c r="A55" s="42" t="s">
        <v>12</v>
      </c>
      <c r="B55" s="42"/>
      <c r="C55" s="42"/>
      <c r="D55" s="42"/>
      <c r="E55" s="11">
        <f>SUM(E54:E54)</f>
        <v>5195</v>
      </c>
      <c r="F55" s="9"/>
    </row>
    <row r="56" spans="1:6" ht="72.75" customHeight="1">
      <c r="A56" s="8">
        <v>20</v>
      </c>
      <c r="B56" s="17"/>
      <c r="C56" s="18" t="s">
        <v>38</v>
      </c>
      <c r="D56" s="7" t="s">
        <v>6</v>
      </c>
      <c r="E56" s="12">
        <v>2430</v>
      </c>
      <c r="F56" s="17" t="s">
        <v>39</v>
      </c>
    </row>
    <row r="57" spans="1:6" ht="13.5" customHeight="1">
      <c r="A57" s="42" t="s">
        <v>12</v>
      </c>
      <c r="B57" s="42"/>
      <c r="C57" s="42"/>
      <c r="D57" s="42"/>
      <c r="E57" s="11">
        <f>E56</f>
        <v>2430</v>
      </c>
      <c r="F57" s="9"/>
    </row>
    <row r="58" spans="1:6" ht="72.75" customHeight="1">
      <c r="A58" s="15">
        <v>21</v>
      </c>
      <c r="B58" s="28"/>
      <c r="C58" s="29" t="s">
        <v>40</v>
      </c>
      <c r="D58" s="16" t="s">
        <v>41</v>
      </c>
      <c r="E58" s="14">
        <v>2025</v>
      </c>
      <c r="F58" s="28" t="s">
        <v>42</v>
      </c>
    </row>
    <row r="59" spans="1:6" ht="13.5" customHeight="1">
      <c r="A59" s="42" t="s">
        <v>12</v>
      </c>
      <c r="B59" s="42"/>
      <c r="C59" s="42"/>
      <c r="D59" s="42"/>
      <c r="E59" s="11">
        <f>E58</f>
        <v>2025</v>
      </c>
      <c r="F59" s="9"/>
    </row>
    <row r="60" spans="1:6" ht="72.75" customHeight="1">
      <c r="A60" s="8">
        <v>22</v>
      </c>
      <c r="B60" s="17"/>
      <c r="C60" s="18" t="s">
        <v>43</v>
      </c>
      <c r="D60" s="7" t="s">
        <v>6</v>
      </c>
      <c r="E60" s="12">
        <v>1500</v>
      </c>
      <c r="F60" s="17">
        <v>300</v>
      </c>
    </row>
    <row r="61" spans="1:6" ht="13.5" customHeight="1">
      <c r="A61" s="42" t="s">
        <v>12</v>
      </c>
      <c r="B61" s="42"/>
      <c r="C61" s="42"/>
      <c r="D61" s="42"/>
      <c r="E61" s="11">
        <f>E60</f>
        <v>1500</v>
      </c>
      <c r="F61" s="9"/>
    </row>
    <row r="62" spans="1:6" ht="19.5" customHeight="1">
      <c r="A62" s="63">
        <v>23</v>
      </c>
      <c r="B62" s="56"/>
      <c r="C62" s="57" t="s">
        <v>23</v>
      </c>
      <c r="D62" s="64" t="s">
        <v>6</v>
      </c>
      <c r="E62" s="61">
        <v>1200</v>
      </c>
      <c r="F62" s="56">
        <v>600</v>
      </c>
    </row>
    <row r="63" spans="1:6" ht="95.25" customHeight="1">
      <c r="A63" s="63"/>
      <c r="B63" s="56"/>
      <c r="C63" s="52"/>
      <c r="D63" s="64"/>
      <c r="E63" s="62"/>
      <c r="F63" s="56"/>
    </row>
    <row r="64" spans="1:6" ht="13.5" customHeight="1">
      <c r="A64" s="42" t="s">
        <v>12</v>
      </c>
      <c r="B64" s="42"/>
      <c r="C64" s="42"/>
      <c r="D64" s="42"/>
      <c r="E64" s="11">
        <f>E62</f>
        <v>1200</v>
      </c>
      <c r="F64" s="9"/>
    </row>
    <row r="65" spans="1:6" ht="24" customHeight="1">
      <c r="A65" s="45">
        <v>24</v>
      </c>
      <c r="B65" s="46"/>
      <c r="C65" s="47" t="s">
        <v>61</v>
      </c>
      <c r="D65" s="17" t="s">
        <v>59</v>
      </c>
      <c r="E65" s="17">
        <v>300</v>
      </c>
      <c r="F65" s="46" t="s">
        <v>45</v>
      </c>
    </row>
    <row r="66" spans="1:6" ht="24" customHeight="1">
      <c r="A66" s="45"/>
      <c r="B66" s="46"/>
      <c r="C66" s="47"/>
      <c r="D66" s="17" t="s">
        <v>7</v>
      </c>
      <c r="E66" s="17">
        <v>1440</v>
      </c>
      <c r="F66" s="46"/>
    </row>
    <row r="67" spans="1:6" ht="24" customHeight="1">
      <c r="A67" s="45"/>
      <c r="B67" s="46"/>
      <c r="C67" s="47"/>
      <c r="D67" s="17" t="s">
        <v>49</v>
      </c>
      <c r="E67" s="17">
        <v>273</v>
      </c>
      <c r="F67" s="46"/>
    </row>
    <row r="68" spans="1:6" ht="24" customHeight="1">
      <c r="A68" s="45"/>
      <c r="B68" s="46"/>
      <c r="C68" s="47"/>
      <c r="D68" s="17" t="s">
        <v>11</v>
      </c>
      <c r="E68" s="17">
        <v>1685</v>
      </c>
      <c r="F68" s="46"/>
    </row>
    <row r="69" spans="1:6" ht="13.5" customHeight="1">
      <c r="A69" s="42" t="s">
        <v>12</v>
      </c>
      <c r="B69" s="42"/>
      <c r="C69" s="42"/>
      <c r="D69" s="42"/>
      <c r="E69" s="11">
        <f>SUM(E65:E68)</f>
        <v>3698</v>
      </c>
      <c r="F69" s="9"/>
    </row>
    <row r="70" spans="1:6" ht="54.75" customHeight="1">
      <c r="A70" s="45">
        <v>25</v>
      </c>
      <c r="B70" s="27"/>
      <c r="C70" s="47" t="s">
        <v>60</v>
      </c>
      <c r="D70" s="12" t="s">
        <v>10</v>
      </c>
      <c r="E70" s="17">
        <v>1574</v>
      </c>
      <c r="F70" s="46">
        <v>200</v>
      </c>
    </row>
    <row r="71" spans="1:6" ht="54.75" customHeight="1">
      <c r="A71" s="45"/>
      <c r="B71" s="27"/>
      <c r="C71" s="47"/>
      <c r="D71" s="12" t="s">
        <v>11</v>
      </c>
      <c r="E71" s="17">
        <v>959</v>
      </c>
      <c r="F71" s="46"/>
    </row>
    <row r="72" spans="1:6" ht="13.5" customHeight="1">
      <c r="A72" s="42" t="s">
        <v>12</v>
      </c>
      <c r="B72" s="42"/>
      <c r="C72" s="42"/>
      <c r="D72" s="42"/>
      <c r="E72" s="11">
        <f>SUM(E70:E71)</f>
        <v>2533</v>
      </c>
      <c r="F72" s="9"/>
    </row>
    <row r="73" spans="1:6" ht="21" customHeight="1">
      <c r="A73" s="53">
        <v>26</v>
      </c>
      <c r="B73" s="54"/>
      <c r="C73" s="55" t="s">
        <v>46</v>
      </c>
      <c r="D73" s="14" t="s">
        <v>6</v>
      </c>
      <c r="E73" s="28">
        <v>2268</v>
      </c>
      <c r="F73" s="54">
        <v>252</v>
      </c>
    </row>
    <row r="74" spans="1:6" ht="21" customHeight="1">
      <c r="A74" s="53"/>
      <c r="B74" s="54"/>
      <c r="C74" s="55"/>
      <c r="D74" s="14" t="s">
        <v>10</v>
      </c>
      <c r="E74" s="28">
        <v>1764</v>
      </c>
      <c r="F74" s="54"/>
    </row>
    <row r="75" spans="1:6" ht="21" customHeight="1">
      <c r="A75" s="53"/>
      <c r="B75" s="54"/>
      <c r="C75" s="55"/>
      <c r="D75" s="14" t="s">
        <v>8</v>
      </c>
      <c r="E75" s="28">
        <v>2016</v>
      </c>
      <c r="F75" s="54"/>
    </row>
    <row r="76" spans="1:6" ht="21" customHeight="1">
      <c r="A76" s="53"/>
      <c r="B76" s="54"/>
      <c r="C76" s="55"/>
      <c r="D76" s="14" t="s">
        <v>11</v>
      </c>
      <c r="E76" s="28">
        <v>252</v>
      </c>
      <c r="F76" s="54"/>
    </row>
    <row r="77" spans="1:6" ht="13.5" customHeight="1">
      <c r="A77" s="42" t="s">
        <v>12</v>
      </c>
      <c r="B77" s="42"/>
      <c r="C77" s="42"/>
      <c r="D77" s="42"/>
      <c r="E77" s="11">
        <f>SUM(E73:E76)</f>
        <v>6300</v>
      </c>
      <c r="F77" s="9"/>
    </row>
    <row r="78" spans="1:6" ht="21" customHeight="1">
      <c r="A78" s="45">
        <v>27</v>
      </c>
      <c r="B78" s="46"/>
      <c r="C78" s="47" t="s">
        <v>47</v>
      </c>
      <c r="D78" s="12" t="s">
        <v>6</v>
      </c>
      <c r="E78" s="17">
        <v>1600</v>
      </c>
      <c r="F78" s="46">
        <v>400</v>
      </c>
    </row>
    <row r="79" spans="1:6" ht="21" customHeight="1">
      <c r="A79" s="45"/>
      <c r="B79" s="46"/>
      <c r="C79" s="47"/>
      <c r="D79" s="12" t="s">
        <v>10</v>
      </c>
      <c r="E79" s="17">
        <v>1598</v>
      </c>
      <c r="F79" s="46"/>
    </row>
    <row r="80" spans="1:6" ht="21" customHeight="1">
      <c r="A80" s="45"/>
      <c r="B80" s="46"/>
      <c r="C80" s="47"/>
      <c r="D80" s="12" t="s">
        <v>8</v>
      </c>
      <c r="E80" s="17">
        <v>1600</v>
      </c>
      <c r="F80" s="46"/>
    </row>
    <row r="81" spans="1:6" ht="21" customHeight="1">
      <c r="A81" s="45"/>
      <c r="B81" s="46"/>
      <c r="C81" s="47"/>
      <c r="D81" s="12" t="s">
        <v>11</v>
      </c>
      <c r="E81" s="17">
        <v>800</v>
      </c>
      <c r="F81" s="46"/>
    </row>
    <row r="82" spans="1:6" ht="13.5" customHeight="1">
      <c r="A82" s="42" t="s">
        <v>12</v>
      </c>
      <c r="B82" s="42"/>
      <c r="C82" s="42"/>
      <c r="D82" s="42"/>
      <c r="E82" s="11">
        <f>SUM(E78:E81)</f>
        <v>5598</v>
      </c>
      <c r="F82" s="9"/>
    </row>
    <row r="83" spans="1:6" ht="21.75" customHeight="1">
      <c r="A83" s="45">
        <v>28</v>
      </c>
      <c r="B83" s="46"/>
      <c r="C83" s="60" t="s">
        <v>62</v>
      </c>
      <c r="D83" s="27" t="s">
        <v>13</v>
      </c>
      <c r="E83" s="12">
        <v>235</v>
      </c>
      <c r="F83" s="46">
        <v>160</v>
      </c>
    </row>
    <row r="84" spans="1:6" ht="21.75" customHeight="1">
      <c r="A84" s="45"/>
      <c r="B84" s="46"/>
      <c r="C84" s="60"/>
      <c r="D84" s="27" t="s">
        <v>28</v>
      </c>
      <c r="E84" s="12">
        <v>400</v>
      </c>
      <c r="F84" s="46"/>
    </row>
    <row r="85" spans="1:6" ht="21.75" customHeight="1">
      <c r="A85" s="45"/>
      <c r="B85" s="46"/>
      <c r="C85" s="60"/>
      <c r="D85" s="27" t="s">
        <v>8</v>
      </c>
      <c r="E85" s="12">
        <v>400</v>
      </c>
      <c r="F85" s="46"/>
    </row>
    <row r="86" spans="1:6" ht="21.75" customHeight="1">
      <c r="A86" s="45"/>
      <c r="B86" s="46"/>
      <c r="C86" s="60"/>
      <c r="D86" s="27" t="s">
        <v>48</v>
      </c>
      <c r="E86" s="12">
        <v>400</v>
      </c>
      <c r="F86" s="46"/>
    </row>
    <row r="87" spans="1:6" ht="21.75" customHeight="1">
      <c r="A87" s="45"/>
      <c r="B87" s="46"/>
      <c r="C87" s="60"/>
      <c r="D87" s="27" t="s">
        <v>49</v>
      </c>
      <c r="E87" s="12">
        <v>400</v>
      </c>
      <c r="F87" s="46"/>
    </row>
    <row r="88" spans="1:6" ht="17.25" customHeight="1">
      <c r="A88" s="42" t="s">
        <v>12</v>
      </c>
      <c r="B88" s="42"/>
      <c r="C88" s="42"/>
      <c r="D88" s="42"/>
      <c r="E88" s="11">
        <f>SUM(E83:E87)</f>
        <v>1835</v>
      </c>
      <c r="F88" s="9"/>
    </row>
    <row r="89" spans="1:6" ht="102.75" customHeight="1">
      <c r="A89" s="21">
        <v>29</v>
      </c>
      <c r="B89" s="31"/>
      <c r="C89" s="33" t="s">
        <v>51</v>
      </c>
      <c r="D89" s="22" t="s">
        <v>49</v>
      </c>
      <c r="E89" s="20">
        <v>1260</v>
      </c>
      <c r="F89" s="19">
        <v>252</v>
      </c>
    </row>
    <row r="90" spans="1:6" ht="17.25" customHeight="1">
      <c r="A90" s="42" t="s">
        <v>12</v>
      </c>
      <c r="B90" s="42"/>
      <c r="C90" s="42"/>
      <c r="D90" s="42"/>
      <c r="E90" s="11">
        <f>E89</f>
        <v>1260</v>
      </c>
      <c r="F90" s="9"/>
    </row>
    <row r="91" spans="1:6" ht="102.75" customHeight="1">
      <c r="A91" s="8">
        <v>30</v>
      </c>
      <c r="B91" s="17"/>
      <c r="C91" s="18" t="s">
        <v>50</v>
      </c>
      <c r="D91" s="7" t="s">
        <v>49</v>
      </c>
      <c r="E91" s="12">
        <v>960</v>
      </c>
      <c r="F91" s="27">
        <v>400</v>
      </c>
    </row>
    <row r="92" spans="1:6" ht="17.25" customHeight="1">
      <c r="A92" s="42" t="s">
        <v>12</v>
      </c>
      <c r="B92" s="42"/>
      <c r="C92" s="42"/>
      <c r="D92" s="42"/>
      <c r="E92" s="11">
        <f>E91</f>
        <v>960</v>
      </c>
      <c r="F92" s="9"/>
    </row>
    <row r="93" spans="1:6" ht="102.75" customHeight="1">
      <c r="A93" s="8">
        <v>31</v>
      </c>
      <c r="B93" s="17"/>
      <c r="C93" s="18" t="s">
        <v>63</v>
      </c>
      <c r="D93" s="7" t="s">
        <v>64</v>
      </c>
      <c r="E93" s="12">
        <v>1928</v>
      </c>
      <c r="F93" s="27">
        <v>216</v>
      </c>
    </row>
    <row r="94" spans="1:6" ht="17.25" customHeight="1">
      <c r="A94" s="42" t="s">
        <v>12</v>
      </c>
      <c r="B94" s="42"/>
      <c r="C94" s="42"/>
      <c r="D94" s="42"/>
      <c r="E94" s="11">
        <f>E93</f>
        <v>1928</v>
      </c>
      <c r="F94" s="9"/>
    </row>
    <row r="95" spans="1:6" ht="102.75" customHeight="1">
      <c r="A95" s="8">
        <v>32</v>
      </c>
      <c r="B95" s="17"/>
      <c r="C95" s="18" t="s">
        <v>24</v>
      </c>
      <c r="D95" s="7" t="s">
        <v>9</v>
      </c>
      <c r="E95" s="12">
        <v>7000</v>
      </c>
      <c r="F95" s="27">
        <v>250</v>
      </c>
    </row>
    <row r="96" spans="1:6" ht="17.25" customHeight="1">
      <c r="A96" s="42" t="s">
        <v>12</v>
      </c>
      <c r="B96" s="42"/>
      <c r="C96" s="42"/>
      <c r="D96" s="42"/>
      <c r="E96" s="11">
        <f>E95</f>
        <v>7000</v>
      </c>
      <c r="F96" s="9"/>
    </row>
    <row r="97" spans="1:6" ht="102.75" customHeight="1">
      <c r="A97" s="8">
        <v>33</v>
      </c>
      <c r="B97" s="17"/>
      <c r="C97" s="18" t="s">
        <v>31</v>
      </c>
      <c r="D97" s="7" t="s">
        <v>17</v>
      </c>
      <c r="E97" s="12">
        <f>13*135</f>
        <v>1755</v>
      </c>
      <c r="F97" s="27">
        <v>135</v>
      </c>
    </row>
    <row r="98" spans="1:6" ht="17.25" customHeight="1">
      <c r="A98" s="42" t="s">
        <v>12</v>
      </c>
      <c r="B98" s="42"/>
      <c r="C98" s="42"/>
      <c r="D98" s="42"/>
      <c r="E98" s="11">
        <f>E97</f>
        <v>1755</v>
      </c>
      <c r="F98" s="9"/>
    </row>
    <row r="99" spans="1:6" ht="102.75" customHeight="1">
      <c r="A99" s="8">
        <v>34</v>
      </c>
      <c r="B99" s="17"/>
      <c r="C99" s="18" t="s">
        <v>65</v>
      </c>
      <c r="D99" s="7" t="s">
        <v>49</v>
      </c>
      <c r="E99" s="12">
        <f>5*180</f>
        <v>900</v>
      </c>
      <c r="F99" s="27">
        <v>180</v>
      </c>
    </row>
    <row r="100" spans="1:6" ht="17.25" customHeight="1">
      <c r="A100" s="42" t="s">
        <v>12</v>
      </c>
      <c r="B100" s="42"/>
      <c r="C100" s="42"/>
      <c r="D100" s="42"/>
      <c r="E100" s="11">
        <f>E99</f>
        <v>900</v>
      </c>
      <c r="F100" s="9"/>
    </row>
    <row r="101" spans="1:6" ht="102.75" customHeight="1">
      <c r="A101" s="8">
        <v>35</v>
      </c>
      <c r="B101" s="17"/>
      <c r="C101" s="18" t="s">
        <v>66</v>
      </c>
      <c r="D101" s="7" t="s">
        <v>17</v>
      </c>
      <c r="E101" s="12">
        <f>7*240</f>
        <v>1680</v>
      </c>
      <c r="F101" s="27">
        <v>240</v>
      </c>
    </row>
    <row r="102" spans="1:6" ht="17.25" customHeight="1">
      <c r="A102" s="42" t="s">
        <v>12</v>
      </c>
      <c r="B102" s="42"/>
      <c r="C102" s="42"/>
      <c r="D102" s="42"/>
      <c r="E102" s="11">
        <f>E101</f>
        <v>1680</v>
      </c>
      <c r="F102" s="9"/>
    </row>
    <row r="103" spans="1:6" ht="102.75" customHeight="1">
      <c r="A103" s="8">
        <v>36</v>
      </c>
      <c r="B103" s="17"/>
      <c r="C103" s="18" t="s">
        <v>68</v>
      </c>
      <c r="D103" s="7" t="s">
        <v>17</v>
      </c>
      <c r="E103" s="12">
        <v>4596</v>
      </c>
      <c r="F103" s="27"/>
    </row>
    <row r="104" spans="1:6" ht="17.25" customHeight="1">
      <c r="A104" s="42" t="s">
        <v>12</v>
      </c>
      <c r="B104" s="42"/>
      <c r="C104" s="42"/>
      <c r="D104" s="42"/>
      <c r="E104" s="11">
        <f>E103</f>
        <v>4596</v>
      </c>
      <c r="F104" s="9"/>
    </row>
    <row r="105" spans="1:6" ht="102.75" customHeight="1">
      <c r="A105" s="8">
        <v>37</v>
      </c>
      <c r="B105" s="17"/>
      <c r="C105" s="18" t="s">
        <v>69</v>
      </c>
      <c r="D105" s="7" t="s">
        <v>17</v>
      </c>
      <c r="E105" s="12">
        <v>1270</v>
      </c>
      <c r="F105" s="27"/>
    </row>
    <row r="106" spans="1:6" ht="17.25" customHeight="1">
      <c r="A106" s="42" t="s">
        <v>12</v>
      </c>
      <c r="B106" s="42"/>
      <c r="C106" s="42"/>
      <c r="D106" s="42"/>
      <c r="E106" s="11">
        <f>E105</f>
        <v>1270</v>
      </c>
      <c r="F106" s="9"/>
    </row>
    <row r="107" spans="1:6" ht="21.75" customHeight="1">
      <c r="A107" s="45">
        <v>38</v>
      </c>
      <c r="B107" s="46"/>
      <c r="C107" s="60" t="s">
        <v>70</v>
      </c>
      <c r="D107" s="27" t="s">
        <v>49</v>
      </c>
      <c r="E107" s="12">
        <v>480</v>
      </c>
      <c r="F107" s="46">
        <v>160</v>
      </c>
    </row>
    <row r="108" spans="1:6" ht="21.75" customHeight="1">
      <c r="A108" s="45"/>
      <c r="B108" s="46"/>
      <c r="C108" s="60"/>
      <c r="D108" s="27" t="s">
        <v>44</v>
      </c>
      <c r="E108" s="12">
        <v>480</v>
      </c>
      <c r="F108" s="46"/>
    </row>
    <row r="109" spans="1:6" ht="21.75" customHeight="1">
      <c r="A109" s="45"/>
      <c r="B109" s="46"/>
      <c r="C109" s="60"/>
      <c r="D109" s="27" t="s">
        <v>7</v>
      </c>
      <c r="E109" s="12">
        <v>120</v>
      </c>
      <c r="F109" s="46"/>
    </row>
    <row r="110" spans="1:6" ht="21.75" customHeight="1">
      <c r="A110" s="45"/>
      <c r="B110" s="46"/>
      <c r="C110" s="60"/>
      <c r="D110" s="27" t="s">
        <v>18</v>
      </c>
      <c r="E110" s="12">
        <v>480</v>
      </c>
      <c r="F110" s="46"/>
    </row>
    <row r="111" spans="1:6" ht="21.75" customHeight="1">
      <c r="A111" s="45"/>
      <c r="B111" s="46"/>
      <c r="C111" s="60"/>
      <c r="D111" s="27" t="s">
        <v>71</v>
      </c>
      <c r="E111" s="12">
        <v>480</v>
      </c>
      <c r="F111" s="46"/>
    </row>
    <row r="112" spans="1:6" ht="21.75" customHeight="1">
      <c r="A112" s="45"/>
      <c r="B112" s="46"/>
      <c r="C112" s="60"/>
      <c r="D112" s="27" t="s">
        <v>8</v>
      </c>
      <c r="E112" s="12">
        <v>480</v>
      </c>
      <c r="F112" s="46"/>
    </row>
    <row r="113" spans="1:6" ht="21.75" customHeight="1">
      <c r="A113" s="45"/>
      <c r="B113" s="46"/>
      <c r="C113" s="60"/>
      <c r="D113" s="27" t="s">
        <v>17</v>
      </c>
      <c r="E113" s="12">
        <v>1600</v>
      </c>
      <c r="F113" s="46"/>
    </row>
    <row r="114" spans="1:6" ht="17.25" customHeight="1">
      <c r="A114" s="42" t="s">
        <v>12</v>
      </c>
      <c r="B114" s="42"/>
      <c r="C114" s="42"/>
      <c r="D114" s="42"/>
      <c r="E114" s="11">
        <f>SUM(E107:E113)</f>
        <v>4120</v>
      </c>
      <c r="F114" s="9"/>
    </row>
    <row r="115" spans="1:6" ht="36.75" customHeight="1">
      <c r="A115" s="45">
        <v>39</v>
      </c>
      <c r="B115" s="31"/>
      <c r="C115" s="44" t="s">
        <v>72</v>
      </c>
      <c r="D115" s="31" t="s">
        <v>73</v>
      </c>
      <c r="E115" s="13">
        <v>199</v>
      </c>
      <c r="F115" s="43">
        <v>100</v>
      </c>
    </row>
    <row r="116" spans="1:6" ht="36.75" customHeight="1">
      <c r="A116" s="45"/>
      <c r="B116" s="31"/>
      <c r="C116" s="44"/>
      <c r="D116" s="31" t="s">
        <v>9</v>
      </c>
      <c r="E116" s="13">
        <v>90</v>
      </c>
      <c r="F116" s="43"/>
    </row>
    <row r="117" spans="1:6" ht="36.75" customHeight="1">
      <c r="A117" s="45"/>
      <c r="B117" s="31"/>
      <c r="C117" s="44"/>
      <c r="D117" s="31" t="s">
        <v>11</v>
      </c>
      <c r="E117" s="13">
        <v>210</v>
      </c>
      <c r="F117" s="43"/>
    </row>
    <row r="118" spans="1:6" ht="14.25" customHeight="1">
      <c r="A118" s="42"/>
      <c r="B118" s="42"/>
      <c r="C118" s="42"/>
      <c r="D118" s="42"/>
      <c r="E118" s="11">
        <f>SUM(E115:E117)</f>
        <v>499</v>
      </c>
      <c r="F118" s="9"/>
    </row>
    <row r="119" spans="1:6" ht="51" customHeight="1">
      <c r="A119" s="45">
        <v>40</v>
      </c>
      <c r="B119" s="46"/>
      <c r="C119" s="47" t="s">
        <v>74</v>
      </c>
      <c r="D119" s="27" t="s">
        <v>44</v>
      </c>
      <c r="E119" s="12">
        <v>512</v>
      </c>
      <c r="F119" s="46">
        <v>75</v>
      </c>
    </row>
    <row r="120" spans="1:6" ht="51" customHeight="1">
      <c r="A120" s="45"/>
      <c r="B120" s="46"/>
      <c r="C120" s="47"/>
      <c r="D120" s="27" t="s">
        <v>28</v>
      </c>
      <c r="E120" s="12">
        <v>150</v>
      </c>
      <c r="F120" s="46"/>
    </row>
    <row r="121" spans="1:6" ht="14.25" customHeight="1">
      <c r="A121" s="42"/>
      <c r="B121" s="42"/>
      <c r="C121" s="42"/>
      <c r="D121" s="42"/>
      <c r="E121" s="11">
        <f>SUM(E119:E120)</f>
        <v>662</v>
      </c>
      <c r="F121" s="9"/>
    </row>
    <row r="122" spans="1:6" ht="102.75" customHeight="1">
      <c r="A122" s="8">
        <v>41</v>
      </c>
      <c r="B122" s="17"/>
      <c r="C122" s="18" t="s">
        <v>75</v>
      </c>
      <c r="D122" s="7" t="s">
        <v>67</v>
      </c>
      <c r="E122" s="12">
        <v>2205</v>
      </c>
      <c r="F122" s="27">
        <v>50</v>
      </c>
    </row>
    <row r="123" spans="1:6" ht="17.25" customHeight="1">
      <c r="A123" s="42" t="s">
        <v>12</v>
      </c>
      <c r="B123" s="42"/>
      <c r="C123" s="42"/>
      <c r="D123" s="42"/>
      <c r="E123" s="11">
        <f>E122</f>
        <v>2205</v>
      </c>
      <c r="F123" s="9"/>
    </row>
    <row r="124" spans="1:6" ht="102.75" customHeight="1">
      <c r="A124" s="8">
        <v>42</v>
      </c>
      <c r="B124" s="17"/>
      <c r="C124" s="18" t="s">
        <v>76</v>
      </c>
      <c r="D124" s="7" t="s">
        <v>67</v>
      </c>
      <c r="E124" s="12">
        <v>996</v>
      </c>
      <c r="F124" s="27">
        <v>50</v>
      </c>
    </row>
    <row r="125" spans="1:6" ht="17.25" customHeight="1">
      <c r="A125" s="42" t="s">
        <v>12</v>
      </c>
      <c r="B125" s="42"/>
      <c r="C125" s="42"/>
      <c r="D125" s="42"/>
      <c r="E125" s="11">
        <f>E124</f>
        <v>996</v>
      </c>
      <c r="F125" s="9"/>
    </row>
    <row r="126" spans="1:6" ht="102.75" customHeight="1">
      <c r="A126" s="8">
        <v>43</v>
      </c>
      <c r="B126" s="17"/>
      <c r="C126" s="18" t="s">
        <v>77</v>
      </c>
      <c r="D126" s="7" t="s">
        <v>78</v>
      </c>
      <c r="E126" s="12">
        <v>300</v>
      </c>
      <c r="F126" s="27">
        <v>150</v>
      </c>
    </row>
    <row r="127" spans="1:6" ht="17.25" customHeight="1">
      <c r="A127" s="42" t="s">
        <v>12</v>
      </c>
      <c r="B127" s="42"/>
      <c r="C127" s="42"/>
      <c r="D127" s="42"/>
      <c r="E127" s="11">
        <f>E126</f>
        <v>300</v>
      </c>
      <c r="F127" s="9"/>
    </row>
    <row r="128" spans="1:6" ht="47.25" customHeight="1">
      <c r="A128" s="48">
        <v>44</v>
      </c>
      <c r="B128" s="49"/>
      <c r="C128" s="50" t="s">
        <v>79</v>
      </c>
      <c r="D128" s="51" t="s">
        <v>78</v>
      </c>
      <c r="E128" s="12">
        <v>600</v>
      </c>
      <c r="F128" s="46">
        <v>200</v>
      </c>
    </row>
    <row r="129" spans="1:6" ht="47.25" customHeight="1">
      <c r="A129" s="48"/>
      <c r="B129" s="49"/>
      <c r="C129" s="50"/>
      <c r="D129" s="51"/>
      <c r="E129" s="12">
        <v>165</v>
      </c>
      <c r="F129" s="46"/>
    </row>
    <row r="130" spans="1:6" ht="17.25" customHeight="1">
      <c r="A130" s="42" t="s">
        <v>12</v>
      </c>
      <c r="B130" s="42"/>
      <c r="C130" s="42"/>
      <c r="D130" s="42"/>
      <c r="E130" s="11">
        <f>SUM(E128:E129)</f>
        <v>765</v>
      </c>
      <c r="F130" s="9"/>
    </row>
    <row r="131" spans="1:6" ht="92.25" customHeight="1">
      <c r="A131" s="8">
        <v>45</v>
      </c>
      <c r="B131" s="17"/>
      <c r="C131" s="18" t="s">
        <v>80</v>
      </c>
      <c r="D131" s="7" t="s">
        <v>78</v>
      </c>
      <c r="E131" s="12">
        <v>1360</v>
      </c>
      <c r="F131" s="27" t="s">
        <v>81</v>
      </c>
    </row>
    <row r="132" spans="1:6" ht="17.25" customHeight="1">
      <c r="A132" s="42" t="s">
        <v>12</v>
      </c>
      <c r="B132" s="42"/>
      <c r="C132" s="42"/>
      <c r="D132" s="42"/>
      <c r="E132" s="11">
        <f>SUM(E131:E131)</f>
        <v>1360</v>
      </c>
      <c r="F132" s="9"/>
    </row>
    <row r="133" spans="1:6" ht="70.5" customHeight="1">
      <c r="A133" s="48">
        <v>46</v>
      </c>
      <c r="B133" s="49"/>
      <c r="C133" s="50" t="s">
        <v>82</v>
      </c>
      <c r="D133" s="51" t="s">
        <v>49</v>
      </c>
      <c r="E133" s="49">
        <v>300</v>
      </c>
      <c r="F133" s="49">
        <v>300</v>
      </c>
    </row>
    <row r="134" spans="1:6" ht="37.5" customHeight="1">
      <c r="A134" s="48"/>
      <c r="B134" s="49"/>
      <c r="C134" s="50"/>
      <c r="D134" s="52"/>
      <c r="E134" s="49"/>
      <c r="F134" s="49"/>
    </row>
    <row r="135" spans="1:6" ht="13.5" customHeight="1">
      <c r="A135" s="42" t="s">
        <v>12</v>
      </c>
      <c r="B135" s="42"/>
      <c r="C135" s="42"/>
      <c r="D135" s="42"/>
      <c r="E135" s="11">
        <f>SUM(E133:E134)</f>
        <v>300</v>
      </c>
      <c r="F135" s="9"/>
    </row>
    <row r="136" spans="1:6" ht="93.75" customHeight="1">
      <c r="A136" s="8">
        <v>47</v>
      </c>
      <c r="B136" s="17"/>
      <c r="C136" s="18" t="s">
        <v>83</v>
      </c>
      <c r="D136" s="7" t="s">
        <v>78</v>
      </c>
      <c r="E136" s="12">
        <v>870</v>
      </c>
      <c r="F136" s="27">
        <v>200</v>
      </c>
    </row>
    <row r="137" spans="1:6" ht="17.25" customHeight="1">
      <c r="A137" s="42" t="s">
        <v>12</v>
      </c>
      <c r="B137" s="42"/>
      <c r="C137" s="42"/>
      <c r="D137" s="42"/>
      <c r="E137" s="11">
        <f>SUM(E136:E136)</f>
        <v>870</v>
      </c>
      <c r="F137" s="9"/>
    </row>
    <row r="138" spans="1:6" ht="88.5" customHeight="1">
      <c r="A138" s="8">
        <v>48</v>
      </c>
      <c r="B138" s="17"/>
      <c r="C138" s="18" t="s">
        <v>84</v>
      </c>
      <c r="D138" s="7" t="s">
        <v>78</v>
      </c>
      <c r="E138" s="12">
        <v>155</v>
      </c>
      <c r="F138" s="27" t="s">
        <v>85</v>
      </c>
    </row>
    <row r="139" spans="1:6" ht="17.25" customHeight="1">
      <c r="A139" s="42" t="s">
        <v>12</v>
      </c>
      <c r="B139" s="42"/>
      <c r="C139" s="42"/>
      <c r="D139" s="42"/>
      <c r="E139" s="11">
        <f>SUM(E138:E138)</f>
        <v>155</v>
      </c>
      <c r="F139" s="9"/>
    </row>
    <row r="140" spans="1:6" ht="95.25" customHeight="1">
      <c r="A140" s="8">
        <v>49</v>
      </c>
      <c r="B140" s="17"/>
      <c r="C140" s="18" t="s">
        <v>86</v>
      </c>
      <c r="D140" s="7" t="s">
        <v>78</v>
      </c>
      <c r="E140" s="12">
        <v>200</v>
      </c>
      <c r="F140" s="27" t="s">
        <v>87</v>
      </c>
    </row>
    <row r="141" spans="1:6" ht="17.25" customHeight="1">
      <c r="A141" s="42" t="s">
        <v>12</v>
      </c>
      <c r="B141" s="42"/>
      <c r="C141" s="42"/>
      <c r="D141" s="42"/>
      <c r="E141" s="11">
        <f>SUM(E140:E140)</f>
        <v>200</v>
      </c>
      <c r="F141" s="9"/>
    </row>
    <row r="142" spans="1:6" ht="102.75" customHeight="1">
      <c r="A142" s="8">
        <v>50</v>
      </c>
      <c r="B142" s="17"/>
      <c r="C142" s="18" t="s">
        <v>25</v>
      </c>
      <c r="D142" s="7" t="s">
        <v>10</v>
      </c>
      <c r="E142" s="12">
        <v>80</v>
      </c>
      <c r="F142" s="27">
        <v>40</v>
      </c>
    </row>
    <row r="143" spans="1:6" ht="17.25" customHeight="1">
      <c r="A143" s="42" t="s">
        <v>12</v>
      </c>
      <c r="B143" s="42"/>
      <c r="C143" s="42"/>
      <c r="D143" s="42"/>
      <c r="E143" s="11">
        <f>E142</f>
        <v>80</v>
      </c>
      <c r="F143" s="9"/>
    </row>
    <row r="144" spans="1:6" ht="12.75" customHeight="1">
      <c r="A144" s="38"/>
      <c r="B144" s="39"/>
      <c r="C144" s="24"/>
      <c r="D144" s="39"/>
      <c r="E144" s="38"/>
      <c r="F144" s="39"/>
    </row>
    <row r="145" spans="1:6" ht="12.75" customHeight="1">
      <c r="A145" s="42" t="s">
        <v>53</v>
      </c>
      <c r="B145" s="42"/>
      <c r="C145" s="42"/>
      <c r="D145" s="42"/>
      <c r="E145" s="11">
        <f>E10+E17+E19+E21+E26+E28+E37+E32+E34+E39+E41+E44+E46+E49+E51+E53+E55+E57+E59+E61+E64+E69+E77+E82+E88+E90+E92+E15+E23+E72+E94+E96+E98+E100+E102+E104+E106+E114+E118+E121+E123+E125+E127+E130+E135+E137+E139+E141+E143+E132</f>
        <v>108418</v>
      </c>
      <c r="F145" s="9"/>
    </row>
  </sheetData>
  <mergeCells count="131">
    <mergeCell ref="A121:D121"/>
    <mergeCell ref="A123:D123"/>
    <mergeCell ref="A125:D125"/>
    <mergeCell ref="A118:D118"/>
    <mergeCell ref="A119:A120"/>
    <mergeCell ref="B119:B120"/>
    <mergeCell ref="C119:C120"/>
    <mergeCell ref="F119:F120"/>
    <mergeCell ref="F42:F43"/>
    <mergeCell ref="A53:D53"/>
    <mergeCell ref="A55:D55"/>
    <mergeCell ref="A62:A63"/>
    <mergeCell ref="B62:B63"/>
    <mergeCell ref="C65:C68"/>
    <mergeCell ref="A65:A68"/>
    <mergeCell ref="B65:B68"/>
    <mergeCell ref="D62:D63"/>
    <mergeCell ref="F65:F68"/>
    <mergeCell ref="F62:F63"/>
    <mergeCell ref="F73:F76"/>
    <mergeCell ref="F78:F81"/>
    <mergeCell ref="B83:B87"/>
    <mergeCell ref="C83:C87"/>
    <mergeCell ref="F83:F87"/>
    <mergeCell ref="B4:B6"/>
    <mergeCell ref="A8:A9"/>
    <mergeCell ref="A94:D94"/>
    <mergeCell ref="A114:D114"/>
    <mergeCell ref="A107:A113"/>
    <mergeCell ref="B107:B113"/>
    <mergeCell ref="C107:C113"/>
    <mergeCell ref="F107:F113"/>
    <mergeCell ref="C62:C63"/>
    <mergeCell ref="E62:E63"/>
    <mergeCell ref="F8:F9"/>
    <mergeCell ref="A10:D10"/>
    <mergeCell ref="F4:F6"/>
    <mergeCell ref="C4:C6"/>
    <mergeCell ref="A7:D7"/>
    <mergeCell ref="A4:A6"/>
    <mergeCell ref="A11:A14"/>
    <mergeCell ref="B11:B14"/>
    <mergeCell ref="C11:C14"/>
    <mergeCell ref="F11:F14"/>
    <mergeCell ref="A15:D15"/>
    <mergeCell ref="A72:D72"/>
    <mergeCell ref="A49:D49"/>
    <mergeCell ref="A51:D51"/>
    <mergeCell ref="C35:C36"/>
    <mergeCell ref="A29:A31"/>
    <mergeCell ref="F29:F31"/>
    <mergeCell ref="A47:A48"/>
    <mergeCell ref="F47:F48"/>
    <mergeCell ref="C42:C43"/>
    <mergeCell ref="A19:D19"/>
    <mergeCell ref="A23:D23"/>
    <mergeCell ref="A21:D21"/>
    <mergeCell ref="F35:F36"/>
    <mergeCell ref="C47:C48"/>
    <mergeCell ref="A78:A81"/>
    <mergeCell ref="B78:B81"/>
    <mergeCell ref="C78:C81"/>
    <mergeCell ref="A82:D82"/>
    <mergeCell ref="A83:A87"/>
    <mergeCell ref="B8:B9"/>
    <mergeCell ref="C8:C9"/>
    <mergeCell ref="B29:B31"/>
    <mergeCell ref="B47:B48"/>
    <mergeCell ref="A37:D37"/>
    <mergeCell ref="A44:D44"/>
    <mergeCell ref="A42:A43"/>
    <mergeCell ref="B42:B43"/>
    <mergeCell ref="A46:D46"/>
    <mergeCell ref="A34:D34"/>
    <mergeCell ref="A39:D39"/>
    <mergeCell ref="A41:D41"/>
    <mergeCell ref="B35:B36"/>
    <mergeCell ref="A32:D32"/>
    <mergeCell ref="A35:A36"/>
    <mergeCell ref="C29:C31"/>
    <mergeCell ref="A17:D17"/>
    <mergeCell ref="A26:D26"/>
    <mergeCell ref="A28:D28"/>
    <mergeCell ref="D128:D129"/>
    <mergeCell ref="F128:F129"/>
    <mergeCell ref="A130:D130"/>
    <mergeCell ref="D133:D134"/>
    <mergeCell ref="E133:E134"/>
    <mergeCell ref="A145:D145"/>
    <mergeCell ref="A61:D61"/>
    <mergeCell ref="A64:D64"/>
    <mergeCell ref="A57:D57"/>
    <mergeCell ref="A59:D59"/>
    <mergeCell ref="A88:D88"/>
    <mergeCell ref="A90:D90"/>
    <mergeCell ref="A92:D92"/>
    <mergeCell ref="A96:D96"/>
    <mergeCell ref="A73:A76"/>
    <mergeCell ref="B73:B76"/>
    <mergeCell ref="C73:C76"/>
    <mergeCell ref="A98:D98"/>
    <mergeCell ref="A100:D100"/>
    <mergeCell ref="A102:D102"/>
    <mergeCell ref="A104:D104"/>
    <mergeCell ref="A106:D106"/>
    <mergeCell ref="A69:D69"/>
    <mergeCell ref="A77:D77"/>
    <mergeCell ref="A1:F1"/>
    <mergeCell ref="A139:D139"/>
    <mergeCell ref="A141:D141"/>
    <mergeCell ref="A143:D143"/>
    <mergeCell ref="F24:F25"/>
    <mergeCell ref="C24:C25"/>
    <mergeCell ref="A24:A25"/>
    <mergeCell ref="A70:A71"/>
    <mergeCell ref="F70:F71"/>
    <mergeCell ref="C70:C71"/>
    <mergeCell ref="F115:F117"/>
    <mergeCell ref="C115:C117"/>
    <mergeCell ref="A115:A117"/>
    <mergeCell ref="A132:D132"/>
    <mergeCell ref="A133:A134"/>
    <mergeCell ref="B133:B134"/>
    <mergeCell ref="C133:C134"/>
    <mergeCell ref="F133:F134"/>
    <mergeCell ref="A135:D135"/>
    <mergeCell ref="A137:D137"/>
    <mergeCell ref="A127:D127"/>
    <mergeCell ref="A128:A129"/>
    <mergeCell ref="B128:B129"/>
    <mergeCell ref="C128:C129"/>
  </mergeCells>
  <pageMargins left="0.25" right="0.25" top="0.75" bottom="0.75" header="0.3" footer="0.3"/>
  <pageSetup paperSize="9" scale="75" orientation="portrait" r:id="rId1"/>
  <rowBreaks count="2" manualBreakCount="2">
    <brk id="34" max="8" man="1"/>
    <brk id="41" max="8" man="1"/>
  </rowBreaks>
  <ignoredErrors>
    <ignoredError sqref="E44 E21 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Склад</vt:lpstr>
      <vt:lpstr>Склад!Заголовки_для_печати</vt:lpstr>
      <vt:lpstr>Склад!Область_печати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RePack by Diakov</cp:lastModifiedBy>
  <cp:lastPrinted>2016-10-03T12:33:59Z</cp:lastPrinted>
  <dcterms:created xsi:type="dcterms:W3CDTF">2015-11-11T19:28:18Z</dcterms:created>
  <dcterms:modified xsi:type="dcterms:W3CDTF">2017-01-19T03:54:01Z</dcterms:modified>
</cp:coreProperties>
</file>