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0" windowHeight="0"/>
  </bookViews>
  <sheets>
    <sheet name="Real Touch" sheetId="3" r:id="rId1"/>
  </sheets>
  <definedNames>
    <definedName name="Категория">'Real Touch'!$A$24:$A$26</definedName>
  </definedNames>
  <calcPr calcId="162913"/>
</workbook>
</file>

<file path=xl/calcChain.xml><?xml version="1.0" encoding="utf-8"?>
<calcChain xmlns="http://schemas.openxmlformats.org/spreadsheetml/2006/main">
  <c r="H35" i="3" l="1"/>
  <c r="H157" i="3" l="1"/>
  <c r="H158" i="3"/>
  <c r="M501" i="3" l="1"/>
  <c r="M502" i="3"/>
  <c r="M500" i="3"/>
  <c r="H501" i="3"/>
  <c r="H502" i="3"/>
  <c r="H500" i="3"/>
  <c r="C501" i="3"/>
  <c r="C502" i="3"/>
  <c r="C500" i="3"/>
  <c r="M477" i="3"/>
  <c r="M476" i="3"/>
  <c r="H477" i="3"/>
  <c r="H478" i="3"/>
  <c r="H476" i="3"/>
  <c r="C477" i="3"/>
  <c r="C478" i="3"/>
  <c r="C476" i="3"/>
  <c r="M453" i="3"/>
  <c r="M454" i="3"/>
  <c r="M452" i="3"/>
  <c r="H453" i="3"/>
  <c r="H454" i="3"/>
  <c r="H452" i="3"/>
  <c r="C453" i="3"/>
  <c r="C454" i="3"/>
  <c r="C452" i="3"/>
  <c r="C427" i="3"/>
  <c r="N502" i="3" l="1"/>
  <c r="I502" i="3"/>
  <c r="D502" i="3"/>
  <c r="N501" i="3"/>
  <c r="I501" i="3"/>
  <c r="D501" i="3"/>
  <c r="N500" i="3"/>
  <c r="I500" i="3"/>
  <c r="D500" i="3"/>
  <c r="N478" i="3"/>
  <c r="I478" i="3"/>
  <c r="D478" i="3"/>
  <c r="N477" i="3"/>
  <c r="I477" i="3"/>
  <c r="D477" i="3"/>
  <c r="N476" i="3"/>
  <c r="I476" i="3"/>
  <c r="D476" i="3"/>
  <c r="N454" i="3"/>
  <c r="I454" i="3"/>
  <c r="D454" i="3"/>
  <c r="N453" i="3"/>
  <c r="D453" i="3"/>
  <c r="N452" i="3"/>
  <c r="I452" i="3"/>
  <c r="D452" i="3"/>
  <c r="I453" i="3" l="1"/>
  <c r="C428" i="3"/>
  <c r="D428" i="3" s="1"/>
  <c r="C429" i="3"/>
  <c r="D429" i="3" s="1"/>
  <c r="D427" i="3"/>
  <c r="M404" i="3"/>
  <c r="N404" i="3" s="1"/>
  <c r="M405" i="3"/>
  <c r="N405" i="3" s="1"/>
  <c r="M403" i="3"/>
  <c r="N403" i="3" s="1"/>
  <c r="H404" i="3"/>
  <c r="I404" i="3" s="1"/>
  <c r="H405" i="3"/>
  <c r="I405" i="3" s="1"/>
  <c r="H403" i="3"/>
  <c r="I403" i="3" s="1"/>
  <c r="C404" i="3"/>
  <c r="D404" i="3" s="1"/>
  <c r="C405" i="3"/>
  <c r="D405" i="3" s="1"/>
  <c r="C403" i="3"/>
  <c r="D403" i="3" s="1"/>
  <c r="M380" i="3"/>
  <c r="N380" i="3" s="1"/>
  <c r="M381" i="3"/>
  <c r="N381" i="3" s="1"/>
  <c r="M379" i="3"/>
  <c r="N379" i="3" s="1"/>
  <c r="H380" i="3"/>
  <c r="I380" i="3" s="1"/>
  <c r="H381" i="3"/>
  <c r="I381" i="3" s="1"/>
  <c r="H379" i="3"/>
  <c r="I379" i="3" s="1"/>
  <c r="C380" i="3"/>
  <c r="D380" i="3" s="1"/>
  <c r="C381" i="3"/>
  <c r="D381" i="3" s="1"/>
  <c r="C379" i="3"/>
  <c r="D379" i="3" s="1"/>
  <c r="M356" i="3"/>
  <c r="N356" i="3" s="1"/>
  <c r="M357" i="3"/>
  <c r="N357" i="3" s="1"/>
  <c r="M355" i="3"/>
  <c r="N355" i="3" s="1"/>
  <c r="H356" i="3"/>
  <c r="I356" i="3" s="1"/>
  <c r="H357" i="3"/>
  <c r="I357" i="3" s="1"/>
  <c r="H355" i="3"/>
  <c r="I355" i="3" s="1"/>
  <c r="C356" i="3"/>
  <c r="D356" i="3" s="1"/>
  <c r="C357" i="3"/>
  <c r="D357" i="3" s="1"/>
  <c r="C355" i="3"/>
  <c r="D355" i="3" s="1"/>
  <c r="M332" i="3"/>
  <c r="N332" i="3" s="1"/>
  <c r="M333" i="3"/>
  <c r="N333" i="3" s="1"/>
  <c r="M331" i="3"/>
  <c r="N331" i="3" s="1"/>
  <c r="H332" i="3"/>
  <c r="I332" i="3" s="1"/>
  <c r="H333" i="3"/>
  <c r="I333" i="3" s="1"/>
  <c r="H331" i="3"/>
  <c r="I331" i="3" s="1"/>
  <c r="C308" i="3"/>
  <c r="D308" i="3" s="1"/>
  <c r="C309" i="3"/>
  <c r="D309" i="3" s="1"/>
  <c r="H308" i="3"/>
  <c r="I308" i="3" s="1"/>
  <c r="H309" i="3"/>
  <c r="I309" i="3" s="1"/>
  <c r="M308" i="3"/>
  <c r="N308" i="3" s="1"/>
  <c r="M309" i="3"/>
  <c r="N309" i="3" s="1"/>
  <c r="C332" i="3"/>
  <c r="D332" i="3" s="1"/>
  <c r="C333" i="3"/>
  <c r="D333" i="3" s="1"/>
  <c r="C331" i="3"/>
  <c r="D331" i="3" s="1"/>
  <c r="M307" i="3"/>
  <c r="N307" i="3" s="1"/>
  <c r="H307" i="3"/>
  <c r="I307" i="3" s="1"/>
  <c r="C307" i="3"/>
  <c r="D307" i="3" s="1"/>
  <c r="C283" i="3"/>
  <c r="D283" i="3" s="1"/>
  <c r="M284" i="3"/>
  <c r="N284" i="3" s="1"/>
  <c r="M285" i="3"/>
  <c r="N285" i="3" s="1"/>
  <c r="M283" i="3"/>
  <c r="N283" i="3" s="1"/>
  <c r="H284" i="3"/>
  <c r="I284" i="3" s="1"/>
  <c r="H285" i="3"/>
  <c r="I285" i="3" s="1"/>
  <c r="H283" i="3"/>
  <c r="I283" i="3" s="1"/>
  <c r="C284" i="3"/>
  <c r="D284" i="3" s="1"/>
  <c r="C285" i="3"/>
  <c r="D285" i="3" s="1"/>
  <c r="M260" i="3"/>
  <c r="M261" i="3"/>
  <c r="M259" i="3"/>
  <c r="H260" i="3"/>
  <c r="H261" i="3"/>
  <c r="H259" i="3"/>
  <c r="C260" i="3"/>
  <c r="C261" i="3"/>
  <c r="C259" i="3"/>
  <c r="N261" i="3" l="1"/>
  <c r="I261" i="3"/>
  <c r="D261" i="3"/>
  <c r="N260" i="3"/>
  <c r="I260" i="3"/>
  <c r="D260" i="3"/>
  <c r="N259" i="3"/>
  <c r="I259" i="3"/>
  <c r="D259" i="3"/>
  <c r="M236" i="3"/>
  <c r="N236" i="3" s="1"/>
  <c r="M237" i="3"/>
  <c r="N237" i="3" s="1"/>
  <c r="M235" i="3"/>
  <c r="N235" i="3" s="1"/>
  <c r="H236" i="3"/>
  <c r="I236" i="3" s="1"/>
  <c r="H237" i="3"/>
  <c r="I237" i="3" s="1"/>
  <c r="H235" i="3"/>
  <c r="I235" i="3" s="1"/>
  <c r="C236" i="3"/>
  <c r="D236" i="3" s="1"/>
  <c r="C237" i="3"/>
  <c r="D237" i="3" s="1"/>
  <c r="C235" i="3"/>
  <c r="D235" i="3" s="1"/>
  <c r="M205" i="3" l="1"/>
  <c r="M206" i="3"/>
  <c r="M204" i="3"/>
  <c r="H205" i="3"/>
  <c r="H206" i="3"/>
  <c r="H204" i="3"/>
  <c r="C205" i="3"/>
  <c r="C206" i="3"/>
  <c r="C204" i="3"/>
  <c r="N206" i="3" l="1"/>
  <c r="I206" i="3"/>
  <c r="D206" i="3"/>
  <c r="N205" i="3"/>
  <c r="I205" i="3"/>
  <c r="D205" i="3"/>
  <c r="N204" i="3"/>
  <c r="I204" i="3"/>
  <c r="D204" i="3"/>
  <c r="M181" i="3"/>
  <c r="N181" i="3" s="1"/>
  <c r="M182" i="3"/>
  <c r="N182" i="3" s="1"/>
  <c r="M180" i="3"/>
  <c r="N180" i="3" s="1"/>
  <c r="H181" i="3"/>
  <c r="I181" i="3" s="1"/>
  <c r="H182" i="3"/>
  <c r="I182" i="3" s="1"/>
  <c r="H180" i="3"/>
  <c r="I180" i="3" s="1"/>
  <c r="C181" i="3"/>
  <c r="D181" i="3" s="1"/>
  <c r="C182" i="3"/>
  <c r="D182" i="3" s="1"/>
  <c r="C180" i="3"/>
  <c r="D180" i="3" s="1"/>
  <c r="M157" i="3"/>
  <c r="M158" i="3"/>
  <c r="M156" i="3"/>
  <c r="H156" i="3"/>
  <c r="C157" i="3"/>
  <c r="C158" i="3"/>
  <c r="C156" i="3"/>
  <c r="M133" i="3" l="1"/>
  <c r="N133" i="3" s="1"/>
  <c r="M134" i="3"/>
  <c r="N134" i="3" s="1"/>
  <c r="M132" i="3"/>
  <c r="N132" i="3" s="1"/>
  <c r="H133" i="3"/>
  <c r="I133" i="3" s="1"/>
  <c r="H134" i="3"/>
  <c r="I134" i="3" s="1"/>
  <c r="H132" i="3"/>
  <c r="I132" i="3" s="1"/>
  <c r="N158" i="3"/>
  <c r="I158" i="3"/>
  <c r="D158" i="3"/>
  <c r="N157" i="3"/>
  <c r="I157" i="3"/>
  <c r="D157" i="3"/>
  <c r="N156" i="3"/>
  <c r="I156" i="3"/>
  <c r="D156" i="3"/>
  <c r="C133" i="3"/>
  <c r="D133" i="3" s="1"/>
  <c r="C134" i="3"/>
  <c r="D134" i="3" s="1"/>
  <c r="C132" i="3"/>
  <c r="D132" i="3" s="1"/>
  <c r="M109" i="3"/>
  <c r="M110" i="3"/>
  <c r="M108" i="3"/>
  <c r="H109" i="3"/>
  <c r="H110" i="3"/>
  <c r="H108" i="3"/>
  <c r="C109" i="3" l="1"/>
  <c r="D109" i="3" s="1"/>
  <c r="C110" i="3"/>
  <c r="D110" i="3" s="1"/>
  <c r="C108" i="3"/>
  <c r="D108" i="3" s="1"/>
  <c r="N110" i="3"/>
  <c r="I110" i="3"/>
  <c r="N109" i="3"/>
  <c r="I109" i="3"/>
  <c r="N108" i="3"/>
  <c r="I108" i="3"/>
  <c r="C85" i="3" l="1"/>
  <c r="D85" i="3" s="1"/>
  <c r="C86" i="3"/>
  <c r="D86" i="3" s="1"/>
  <c r="C84" i="3"/>
  <c r="D84" i="3" s="1"/>
  <c r="H85" i="3"/>
  <c r="I85" i="3" s="1"/>
  <c r="H86" i="3"/>
  <c r="I86" i="3" s="1"/>
  <c r="H84" i="3"/>
  <c r="I84" i="3" s="1"/>
  <c r="M85" i="3"/>
  <c r="N85" i="3" s="1"/>
  <c r="M86" i="3"/>
  <c r="N86" i="3" s="1"/>
  <c r="M84" i="3"/>
  <c r="N84" i="3" s="1"/>
  <c r="M61" i="3"/>
  <c r="N61" i="3" s="1"/>
  <c r="M62" i="3"/>
  <c r="N62" i="3" s="1"/>
  <c r="M60" i="3"/>
  <c r="N60" i="3" s="1"/>
  <c r="H61" i="3"/>
  <c r="I61" i="3" s="1"/>
  <c r="H62" i="3"/>
  <c r="I62" i="3" s="1"/>
  <c r="H60" i="3"/>
  <c r="I60" i="3" s="1"/>
  <c r="C61" i="3"/>
  <c r="D61" i="3" s="1"/>
  <c r="C62" i="3"/>
  <c r="D62" i="3" s="1"/>
  <c r="C60" i="3"/>
  <c r="D60" i="3" s="1"/>
  <c r="M25" i="3" l="1"/>
  <c r="M26" i="3"/>
  <c r="M24" i="3"/>
  <c r="H36" i="3" l="1"/>
  <c r="I36" i="3" s="1"/>
  <c r="H25" i="3"/>
  <c r="I25" i="3" s="1"/>
  <c r="H26" i="3"/>
  <c r="I26" i="3" s="1"/>
  <c r="H24" i="3"/>
  <c r="I24" i="3" s="1"/>
  <c r="I35" i="3"/>
  <c r="N25" i="3"/>
  <c r="N26" i="3"/>
  <c r="C25" i="3"/>
  <c r="D25" i="3" s="1"/>
  <c r="C26" i="3"/>
  <c r="D26" i="3" s="1"/>
  <c r="C24" i="3"/>
  <c r="D24" i="3" s="1"/>
  <c r="N24" i="3"/>
  <c r="R25" i="3" l="1"/>
  <c r="K1" i="3" s="1"/>
  <c r="R24" i="3"/>
  <c r="R26" i="3"/>
</calcChain>
</file>

<file path=xl/sharedStrings.xml><?xml version="1.0" encoding="utf-8"?>
<sst xmlns="http://schemas.openxmlformats.org/spreadsheetml/2006/main" count="753" uniqueCount="137">
  <si>
    <t>Розница</t>
  </si>
  <si>
    <t>Опт</t>
  </si>
  <si>
    <t>Барселона</t>
  </si>
  <si>
    <t>Черника</t>
  </si>
  <si>
    <t>Калина</t>
  </si>
  <si>
    <t>Кол-во</t>
  </si>
  <si>
    <t>Силикон</t>
  </si>
  <si>
    <t>Материал</t>
  </si>
  <si>
    <t>Шелк с латексом</t>
  </si>
  <si>
    <t>Текстиль</t>
  </si>
  <si>
    <t>Мягкий пластик</t>
  </si>
  <si>
    <t>Белый</t>
  </si>
  <si>
    <t>Сумма</t>
  </si>
  <si>
    <t>Плотный силикон</t>
  </si>
  <si>
    <t>Лиловый</t>
  </si>
  <si>
    <t>Зеленый</t>
  </si>
  <si>
    <t>Розовый</t>
  </si>
  <si>
    <t>Бежевый</t>
  </si>
  <si>
    <t>Цветы из сенсорного латекса Real Touch</t>
  </si>
  <si>
    <t>1. Гортензия соцветие</t>
  </si>
  <si>
    <t>Высота</t>
  </si>
  <si>
    <t>Диаметр</t>
  </si>
  <si>
    <t>Пастель</t>
  </si>
  <si>
    <t>Бел-роз</t>
  </si>
  <si>
    <t>Голубой</t>
  </si>
  <si>
    <t>Неж-сал</t>
  </si>
  <si>
    <t>10-50 шт.</t>
  </si>
  <si>
    <t>&gt;50 шт.</t>
  </si>
  <si>
    <t>&lt;10 шт.</t>
  </si>
  <si>
    <t>под заказ</t>
  </si>
  <si>
    <t>Тем-син</t>
  </si>
  <si>
    <t>Бел-зел</t>
  </si>
  <si>
    <t>Персик</t>
  </si>
  <si>
    <t>Рад гол</t>
  </si>
  <si>
    <t>Рад син</t>
  </si>
  <si>
    <t>Красный</t>
  </si>
  <si>
    <t>2. Роза Гранд</t>
  </si>
  <si>
    <t>Опт Заказ</t>
  </si>
  <si>
    <t>Мал вино</t>
  </si>
  <si>
    <t>Перс-роз</t>
  </si>
  <si>
    <t>Мол-роз</t>
  </si>
  <si>
    <t>3. Орхидея 11 соцветий</t>
  </si>
  <si>
    <t>Фиол лео</t>
  </si>
  <si>
    <t>Фуксия</t>
  </si>
  <si>
    <t>Роз лео</t>
  </si>
  <si>
    <t>Синий</t>
  </si>
  <si>
    <t>Салат</t>
  </si>
  <si>
    <t>Корр лео</t>
  </si>
  <si>
    <t>4. Гортензия куст 5 соцветий</t>
  </si>
  <si>
    <t>5. Роза Гранд 3+1</t>
  </si>
  <si>
    <t>7. Букет калл 12 штук</t>
  </si>
  <si>
    <t>Пурпур</t>
  </si>
  <si>
    <t>8. Бутон розы Гранд</t>
  </si>
  <si>
    <t>9. Цимбидиум 12 соцветий</t>
  </si>
  <si>
    <t>10. Калла Премиум</t>
  </si>
  <si>
    <t>Св-фиол</t>
  </si>
  <si>
    <t>Фиол</t>
  </si>
  <si>
    <t>11. Роза Шар 3+2</t>
  </si>
  <si>
    <t>Сирень</t>
  </si>
  <si>
    <t>13. Букет Тюльпанов 7 шт</t>
  </si>
  <si>
    <t>Оранж</t>
  </si>
  <si>
    <t>14. Роза Пионовидная 1+1</t>
  </si>
  <si>
    <t>15. Букет лилий 4+2</t>
  </si>
  <si>
    <t>Ярк-роз</t>
  </si>
  <si>
    <t>16. Тюльпан открытый</t>
  </si>
  <si>
    <t>17. Дельфиниум</t>
  </si>
  <si>
    <t>18. Хризантема 3 соцветия</t>
  </si>
  <si>
    <t>Рад фиол</t>
  </si>
  <si>
    <t>Maroon</t>
  </si>
  <si>
    <t>19. Роза Звезда</t>
  </si>
  <si>
    <t>20. Роза Звезда с бутоном</t>
  </si>
  <si>
    <t>21. Букет из 6 полуоткрытых роз Весна</t>
  </si>
  <si>
    <t>Шампань</t>
  </si>
  <si>
    <t xml:space="preserve">22. Роза открытая плотная </t>
  </si>
  <si>
    <t>23. Роза закрытая</t>
  </si>
  <si>
    <t>24. Роза полуоткрытая Весна</t>
  </si>
  <si>
    <t>Св-роз</t>
  </si>
  <si>
    <t>Св-пурп</t>
  </si>
  <si>
    <t>Пурпурн</t>
  </si>
  <si>
    <t>Жёлтый</t>
  </si>
  <si>
    <t>6. Орхидея 9 соцветий HQ</t>
  </si>
  <si>
    <t>12. Цимбидиум 8 соцветий HQ</t>
  </si>
  <si>
    <t>Опт от 40 т.р.; Опт под заказ от 40 т.р. срок доставки около 3-5 недель; Нужны более детальные фото - запрашивайте</t>
  </si>
  <si>
    <t>25. Ягоды</t>
  </si>
  <si>
    <t>26. Душистый горошек</t>
  </si>
  <si>
    <t>27. Горошек мелкий</t>
  </si>
  <si>
    <t>Зелёный</t>
  </si>
  <si>
    <t>Фиолет</t>
  </si>
  <si>
    <t>28. Укроп</t>
  </si>
  <si>
    <t>Без-зел</t>
  </si>
  <si>
    <t>29. Мох 0,5 м2</t>
  </si>
  <si>
    <t>30. Циннерария</t>
  </si>
  <si>
    <t>31. Мимоза</t>
  </si>
  <si>
    <t>32. Геоцинт</t>
  </si>
  <si>
    <t>33. Гипсофила</t>
  </si>
  <si>
    <t>Ворсиситое напыление</t>
  </si>
  <si>
    <t>34. Куст эвкалипта</t>
  </si>
  <si>
    <t>35. Палка с пупырками</t>
  </si>
  <si>
    <t>36. Мох пресованный</t>
  </si>
  <si>
    <t>37. Лист орхидеи 25 см</t>
  </si>
  <si>
    <t>38. Лист орхидеи 21 см</t>
  </si>
  <si>
    <t>39. Зелень с круглыми листьями</t>
  </si>
  <si>
    <t>Мох</t>
  </si>
  <si>
    <t>40. Палочки для декора</t>
  </si>
  <si>
    <t>41. Суккулент висячий</t>
  </si>
  <si>
    <t>42. Суккулент Каменная роза</t>
  </si>
  <si>
    <t>43. Суккулент Мини</t>
  </si>
  <si>
    <t>44. Суккулент с шипами</t>
  </si>
  <si>
    <t>45. Груша</t>
  </si>
  <si>
    <t>Жел-крас</t>
  </si>
  <si>
    <t>46. Яблоко 9 см</t>
  </si>
  <si>
    <t>47. Яблоко 8 см</t>
  </si>
  <si>
    <t>48. Хурма</t>
  </si>
  <si>
    <t>Кр-жел</t>
  </si>
  <si>
    <t>49. Олень мохнатый</t>
  </si>
  <si>
    <t>Ворсистая поверхность</t>
  </si>
  <si>
    <t>51. Герберы</t>
  </si>
  <si>
    <t>52. Гвоздика</t>
  </si>
  <si>
    <t>Ассорти</t>
  </si>
  <si>
    <t>Желтый</t>
  </si>
  <si>
    <t>Полиуретан</t>
  </si>
  <si>
    <t>50. Букет гербер 7 штук</t>
  </si>
  <si>
    <t>53. Стрелиция</t>
  </si>
  <si>
    <t>54. Целлозия</t>
  </si>
  <si>
    <t>55. Роза Шармель 2 соцветия</t>
  </si>
  <si>
    <t>Роз-красн</t>
  </si>
  <si>
    <t>Бел-беж</t>
  </si>
  <si>
    <t>56. Роза Прованс</t>
  </si>
  <si>
    <t>57. Роза Прованс 2 соцветия</t>
  </si>
  <si>
    <t>58. Роза кудрявая</t>
  </si>
  <si>
    <t>Бел-фиол</t>
  </si>
  <si>
    <t>Сумма итого:</t>
  </si>
  <si>
    <t>На складе:</t>
  </si>
  <si>
    <t>= сумма вашего заказа итого</t>
  </si>
  <si>
    <t>Выберите категорию цен:</t>
  </si>
  <si>
    <t>http://decor-cvety.ru/</t>
  </si>
  <si>
    <t>8 800 775 36 69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</si>
</sst>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0"/>
      <name val="Arial CE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3"/>
      <name val="Times New Roman"/>
      <family val="1"/>
      <charset val="204"/>
    </font>
    <font>
      <sz val="11"/>
      <color theme="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0" xfId="0" applyFont="1"/>
    <xf numFmtId="0" fontId="3" fillId="3" borderId="0" xfId="0" applyFont="1" applyFill="1"/>
    <xf numFmtId="0" fontId="3" fillId="4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5" borderId="0" xfId="0" applyFont="1" applyFill="1"/>
    <xf numFmtId="0" fontId="3" fillId="6" borderId="0" xfId="0" applyFont="1" applyFill="1"/>
    <xf numFmtId="0" fontId="7" fillId="0" borderId="0" xfId="0" applyFont="1" applyAlignment="1">
      <alignment horizontal="right"/>
    </xf>
    <xf numFmtId="0" fontId="7" fillId="0" borderId="0" xfId="0" applyFont="1"/>
    <xf numFmtId="0" fontId="3" fillId="2" borderId="0" xfId="0" applyFont="1" applyFill="1"/>
    <xf numFmtId="0" fontId="8" fillId="8" borderId="1" xfId="0" applyFont="1" applyFill="1" applyBorder="1"/>
    <xf numFmtId="0" fontId="9" fillId="0" borderId="0" xfId="0" quotePrefix="1" applyFont="1"/>
    <xf numFmtId="0" fontId="3" fillId="7" borderId="0" xfId="0" applyFont="1" applyFill="1" applyProtection="1">
      <protection locked="0"/>
    </xf>
    <xf numFmtId="0" fontId="3" fillId="3" borderId="1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0" fillId="0" borderId="0" xfId="3"/>
    <xf numFmtId="0" fontId="3" fillId="2" borderId="0" xfId="0" applyFont="1" applyFill="1" applyAlignment="1">
      <alignment horizontal="center"/>
    </xf>
  </cellXfs>
  <cellStyles count="4">
    <cellStyle name="_ET_STYLE_NoName_00_" xfId="1"/>
    <cellStyle name="Гиперссылка" xfId="3" builtinId="8"/>
    <cellStyle name="Обычный" xfId="0" builtinId="0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196" Type="http://schemas.openxmlformats.org/officeDocument/2006/relationships/image" Target="../media/image196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emf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27512</xdr:rowOff>
    </xdr:from>
    <xdr:to>
      <xdr:col>3</xdr:col>
      <xdr:colOff>608025</xdr:colOff>
      <xdr:row>19</xdr:row>
      <xdr:rowOff>127000</xdr:rowOff>
    </xdr:to>
    <xdr:pic>
      <xdr:nvPicPr>
        <xdr:cNvPr id="3" name="Рисунок 2" descr="http://cs631524.vk.me/v631524914/1ad5/MJQbbkJN7E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0137"/>
          <a:ext cx="2441588" cy="1623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602673</xdr:colOff>
      <xdr:row>30</xdr:row>
      <xdr:rowOff>171450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191125"/>
          <a:ext cx="602673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28576</xdr:colOff>
      <xdr:row>28</xdr:row>
      <xdr:rowOff>0</xdr:rowOff>
    </xdr:from>
    <xdr:ext cx="533400" cy="550889"/>
    <xdr:pic>
      <xdr:nvPicPr>
        <xdr:cNvPr id="9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6" y="5191125"/>
          <a:ext cx="533400" cy="55088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2</xdr:col>
      <xdr:colOff>28575</xdr:colOff>
      <xdr:row>34</xdr:row>
      <xdr:rowOff>0</xdr:rowOff>
    </xdr:from>
    <xdr:ext cx="552450" cy="552450"/>
    <xdr:pic>
      <xdr:nvPicPr>
        <xdr:cNvPr id="12" name="图片 22" descr="白绿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3341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600075</xdr:colOff>
      <xdr:row>40</xdr:row>
      <xdr:rowOff>9525</xdr:rowOff>
    </xdr:from>
    <xdr:ext cx="616360" cy="561975"/>
    <xdr:pic>
      <xdr:nvPicPr>
        <xdr:cNvPr id="15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486650"/>
          <a:ext cx="616360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5</xdr:col>
      <xdr:colOff>9526</xdr:colOff>
      <xdr:row>10</xdr:row>
      <xdr:rowOff>228599</xdr:rowOff>
    </xdr:from>
    <xdr:to>
      <xdr:col>9</xdr:col>
      <xdr:colOff>1656</xdr:colOff>
      <xdr:row>19</xdr:row>
      <xdr:rowOff>123825</xdr:rowOff>
    </xdr:to>
    <xdr:pic>
      <xdr:nvPicPr>
        <xdr:cNvPr id="19" name="Рисунок 18" descr="http://cs631524.vk.me/v631524914/1aed/AJaorO5mFU8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57526" y="1943099"/>
          <a:ext cx="2430530" cy="1657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28</xdr:row>
      <xdr:rowOff>9525</xdr:rowOff>
    </xdr:from>
    <xdr:to>
      <xdr:col>7</xdr:col>
      <xdr:colOff>601796</xdr:colOff>
      <xdr:row>30</xdr:row>
      <xdr:rowOff>171450</xdr:rowOff>
    </xdr:to>
    <xdr:pic>
      <xdr:nvPicPr>
        <xdr:cNvPr id="30" name="Picture 3" descr="R`LA`4LG515FAL`$}$L74DC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67200" y="5581650"/>
          <a:ext cx="601796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7</xdr:col>
      <xdr:colOff>0</xdr:colOff>
      <xdr:row>40</xdr:row>
      <xdr:rowOff>9525</xdr:rowOff>
    </xdr:from>
    <xdr:ext cx="601796" cy="542925"/>
    <xdr:pic>
      <xdr:nvPicPr>
        <xdr:cNvPr id="33" name="Picture 3" descr="R`LA`4LG515FAL`$}$L74DC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67200" y="5581650"/>
          <a:ext cx="601796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10</xdr:col>
      <xdr:colOff>47625</xdr:colOff>
      <xdr:row>11</xdr:row>
      <xdr:rowOff>19050</xdr:rowOff>
    </xdr:from>
    <xdr:to>
      <xdr:col>13</xdr:col>
      <xdr:colOff>514351</xdr:colOff>
      <xdr:row>19</xdr:row>
      <xdr:rowOff>152400</xdr:rowOff>
    </xdr:to>
    <xdr:pic>
      <xdr:nvPicPr>
        <xdr:cNvPr id="31" name="Рисунок 30" descr="C:\Users\Администратор\Desktop\Орхидея фаленопсис (силикон), цвет-розовый леопард.jpg"/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43625" y="1971675"/>
          <a:ext cx="2295525" cy="1657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1587</xdr:colOff>
      <xdr:row>27</xdr:row>
      <xdr:rowOff>179389</xdr:rowOff>
    </xdr:from>
    <xdr:to>
      <xdr:col>10</xdr:col>
      <xdr:colOff>603250</xdr:colOff>
      <xdr:row>31</xdr:row>
      <xdr:rowOff>7939</xdr:rowOff>
    </xdr:to>
    <xdr:pic>
      <xdr:nvPicPr>
        <xdr:cNvPr id="37" name="Рисунок 36" descr="C:\Users\Администратор\Desktop\Орхидея фаленопсис (силикон), цвет- белый .jpg"/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3462" y="5561014"/>
          <a:ext cx="601663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7938</xdr:colOff>
      <xdr:row>27</xdr:row>
      <xdr:rowOff>190499</xdr:rowOff>
    </xdr:from>
    <xdr:to>
      <xdr:col>11</xdr:col>
      <xdr:colOff>603250</xdr:colOff>
      <xdr:row>31</xdr:row>
      <xdr:rowOff>0</xdr:rowOff>
    </xdr:to>
    <xdr:pic>
      <xdr:nvPicPr>
        <xdr:cNvPr id="38" name="Рисунок 37" descr="C:\Users\Администратор\Desktop\Орхидея фаленопсис (силикон), цвет- фиолетовый леопард .jpg"/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31001" y="5572124"/>
          <a:ext cx="595312" cy="571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7938</xdr:colOff>
      <xdr:row>34</xdr:row>
      <xdr:rowOff>15877</xdr:rowOff>
    </xdr:from>
    <xdr:to>
      <xdr:col>11</xdr:col>
      <xdr:colOff>7937</xdr:colOff>
      <xdr:row>37</xdr:row>
      <xdr:rowOff>7939</xdr:rowOff>
    </xdr:to>
    <xdr:pic>
      <xdr:nvPicPr>
        <xdr:cNvPr id="39" name="Рисунок 38" descr="C:\Users\Администратор\Desktop\Орхидея фаленопсис (силикон), цвет-розовый леопард.jpg"/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9813" y="6731002"/>
          <a:ext cx="611187" cy="5635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7938</xdr:colOff>
      <xdr:row>40</xdr:row>
      <xdr:rowOff>15876</xdr:rowOff>
    </xdr:from>
    <xdr:to>
      <xdr:col>11</xdr:col>
      <xdr:colOff>7937</xdr:colOff>
      <xdr:row>42</xdr:row>
      <xdr:rowOff>182564</xdr:rowOff>
    </xdr:to>
    <xdr:pic>
      <xdr:nvPicPr>
        <xdr:cNvPr id="40" name="Рисунок 39" descr="C:\Users\Администратор\Desktop\Орхидея фаленопсис (силикон), цвет-кораловый леопард.jpg"/>
        <xdr:cNvPicPr/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9813" y="7874001"/>
          <a:ext cx="611187" cy="547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</xdr:colOff>
      <xdr:row>34</xdr:row>
      <xdr:rowOff>0</xdr:rowOff>
    </xdr:from>
    <xdr:to>
      <xdr:col>13</xdr:col>
      <xdr:colOff>1</xdr:colOff>
      <xdr:row>37</xdr:row>
      <xdr:rowOff>7938</xdr:rowOff>
    </xdr:to>
    <xdr:pic>
      <xdr:nvPicPr>
        <xdr:cNvPr id="41" name="Рисунок 40" descr="C:\Users\Администратор\Desktop\Орхидея фаленопсис (силикон), цвет- свлатовый .jpg"/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34251" y="6715125"/>
          <a:ext cx="611188" cy="5794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1587</xdr:colOff>
      <xdr:row>63</xdr:row>
      <xdr:rowOff>179389</xdr:rowOff>
    </xdr:from>
    <xdr:ext cx="601663" cy="590550"/>
    <xdr:pic>
      <xdr:nvPicPr>
        <xdr:cNvPr id="62" name="Рисунок 61" descr="C:\Users\Администратор\Desktop\Орхидея фаленопсис (силикон), цвет- белый .jpg"/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3462" y="5561014"/>
          <a:ext cx="601663" cy="5905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64</xdr:row>
      <xdr:rowOff>7938</xdr:rowOff>
    </xdr:from>
    <xdr:to>
      <xdr:col>0</xdr:col>
      <xdr:colOff>609395</xdr:colOff>
      <xdr:row>66</xdr:row>
      <xdr:rowOff>166688</xdr:rowOff>
    </xdr:to>
    <xdr:pic>
      <xdr:nvPicPr>
        <xdr:cNvPr id="69" name="Рисунок 6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2866688"/>
          <a:ext cx="609395" cy="53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223286</xdr:colOff>
      <xdr:row>48</xdr:row>
      <xdr:rowOff>32786</xdr:rowOff>
    </xdr:from>
    <xdr:to>
      <xdr:col>8</xdr:col>
      <xdr:colOff>205685</xdr:colOff>
      <xdr:row>57</xdr:row>
      <xdr:rowOff>1036</xdr:rowOff>
    </xdr:to>
    <xdr:pic>
      <xdr:nvPicPr>
        <xdr:cNvPr id="70" name="Рисунок 69" descr="C:\Users\Администратор\Desktop\Роза шиповник 2соцветия+2бутона, цвет- розовый.jpg"/>
        <xdr:cNvPicPr/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74938" y="9276177"/>
          <a:ext cx="2434051" cy="168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71</xdr:row>
      <xdr:rowOff>7938</xdr:rowOff>
    </xdr:from>
    <xdr:to>
      <xdr:col>3</xdr:col>
      <xdr:colOff>603250</xdr:colOff>
      <xdr:row>80</xdr:row>
      <xdr:rowOff>7938</xdr:rowOff>
    </xdr:to>
    <xdr:pic>
      <xdr:nvPicPr>
        <xdr:cNvPr id="82" name="Рисунок 81" descr="C:\Users\Администратор\Desktop\Букет калл премиум, цвет- розовый.jpg"/>
        <xdr:cNvPicPr/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14247813"/>
          <a:ext cx="2436812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7937</xdr:colOff>
      <xdr:row>88</xdr:row>
      <xdr:rowOff>7938</xdr:rowOff>
    </xdr:from>
    <xdr:to>
      <xdr:col>2</xdr:col>
      <xdr:colOff>0</xdr:colOff>
      <xdr:row>91</xdr:row>
      <xdr:rowOff>7938</xdr:rowOff>
    </xdr:to>
    <xdr:pic>
      <xdr:nvPicPr>
        <xdr:cNvPr id="83" name="Рисунок 82" descr="C:\Users\Администратор\Desktop\Букет калл премиум, цвет- розовый.jpg"/>
        <xdr:cNvPicPr/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5" y="17867313"/>
          <a:ext cx="60325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7938</xdr:colOff>
      <xdr:row>88</xdr:row>
      <xdr:rowOff>1</xdr:rowOff>
    </xdr:from>
    <xdr:to>
      <xdr:col>1</xdr:col>
      <xdr:colOff>0</xdr:colOff>
      <xdr:row>91</xdr:row>
      <xdr:rowOff>0</xdr:rowOff>
    </xdr:to>
    <xdr:pic>
      <xdr:nvPicPr>
        <xdr:cNvPr id="84" name="Рисунок 83" descr="C:\Users\Администратор\Desktop\Букеты калл цвет пурпур.jpg"/>
        <xdr:cNvPicPr/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38" y="17859376"/>
          <a:ext cx="603250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7938</xdr:colOff>
      <xdr:row>88</xdr:row>
      <xdr:rowOff>7937</xdr:rowOff>
    </xdr:from>
    <xdr:to>
      <xdr:col>2</xdr:col>
      <xdr:colOff>587376</xdr:colOff>
      <xdr:row>91</xdr:row>
      <xdr:rowOff>15875</xdr:rowOff>
    </xdr:to>
    <xdr:pic>
      <xdr:nvPicPr>
        <xdr:cNvPr id="85" name="Рисунок 84" descr="C:\Users\Администратор\Desktop\Букет калл премиум, цвет- белый.jpg"/>
        <xdr:cNvPicPr/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0313" y="17867312"/>
          <a:ext cx="579438" cy="579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95</xdr:row>
      <xdr:rowOff>0</xdr:rowOff>
    </xdr:from>
    <xdr:to>
      <xdr:col>3</xdr:col>
      <xdr:colOff>612914</xdr:colOff>
      <xdr:row>104</xdr:row>
      <xdr:rowOff>7938</xdr:rowOff>
    </xdr:to>
    <xdr:pic>
      <xdr:nvPicPr>
        <xdr:cNvPr id="58" name="Рисунок 57" descr="C:\Users\Администратор\Desktop\Каллы премиум высокие, цвета- пурпур и пурпур лайт.jpg"/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240500"/>
          <a:ext cx="2444750" cy="1722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112</xdr:row>
      <xdr:rowOff>7938</xdr:rowOff>
    </xdr:from>
    <xdr:to>
      <xdr:col>1</xdr:col>
      <xdr:colOff>0</xdr:colOff>
      <xdr:row>115</xdr:row>
      <xdr:rowOff>7938</xdr:rowOff>
    </xdr:to>
    <xdr:pic>
      <xdr:nvPicPr>
        <xdr:cNvPr id="59" name="Рисунок 58" descr="C:\Users\Администратор\Desktop\Каллы премиум высокие, цвет- белый.jpg"/>
        <xdr:cNvPicPr/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22867938"/>
          <a:ext cx="611187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112</xdr:row>
      <xdr:rowOff>7937</xdr:rowOff>
    </xdr:from>
    <xdr:to>
      <xdr:col>2</xdr:col>
      <xdr:colOff>1</xdr:colOff>
      <xdr:row>115</xdr:row>
      <xdr:rowOff>7938</xdr:rowOff>
    </xdr:to>
    <xdr:pic>
      <xdr:nvPicPr>
        <xdr:cNvPr id="60" name="Рисунок 59" descr="C:\Users\Администратор\Desktop\Каллы премиум высокие, цвет- пурпур лайт.jpg"/>
        <xdr:cNvPicPr/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flipV="1">
          <a:off x="611188" y="22867937"/>
          <a:ext cx="611188" cy="571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7938</xdr:colOff>
      <xdr:row>112</xdr:row>
      <xdr:rowOff>7937</xdr:rowOff>
    </xdr:from>
    <xdr:to>
      <xdr:col>3</xdr:col>
      <xdr:colOff>7937</xdr:colOff>
      <xdr:row>115</xdr:row>
      <xdr:rowOff>15875</xdr:rowOff>
    </xdr:to>
    <xdr:pic>
      <xdr:nvPicPr>
        <xdr:cNvPr id="63" name="Рисунок 62" descr="C:\Users\Администратор\Desktop\Каллы премиум высокие, цвета- пурпур и пурпур лайт (1).jpg"/>
        <xdr:cNvPicPr/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flipV="1">
          <a:off x="1230313" y="22867937"/>
          <a:ext cx="611187" cy="579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610554</xdr:colOff>
      <xdr:row>71</xdr:row>
      <xdr:rowOff>8575</xdr:rowOff>
    </xdr:from>
    <xdr:to>
      <xdr:col>13</xdr:col>
      <xdr:colOff>603250</xdr:colOff>
      <xdr:row>80</xdr:row>
      <xdr:rowOff>7941</xdr:rowOff>
    </xdr:to>
    <xdr:pic>
      <xdr:nvPicPr>
        <xdr:cNvPr id="64" name="Рисунок 63" descr="C:\Users\Администратор\Desktop\125A3290.jpg"/>
        <xdr:cNvPicPr/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473032" y="13886660"/>
          <a:ext cx="1713866" cy="24374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7937</xdr:colOff>
      <xdr:row>88</xdr:row>
      <xdr:rowOff>7938</xdr:rowOff>
    </xdr:from>
    <xdr:to>
      <xdr:col>12</xdr:col>
      <xdr:colOff>1</xdr:colOff>
      <xdr:row>91</xdr:row>
      <xdr:rowOff>7938</xdr:rowOff>
    </xdr:to>
    <xdr:pic>
      <xdr:nvPicPr>
        <xdr:cNvPr id="65" name="Рисунок 64" descr="C:\Users\Администратор\Desktop\125A3290.jpg"/>
        <xdr:cNvPicPr/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31000" y="17867313"/>
          <a:ext cx="60325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7938</xdr:colOff>
      <xdr:row>88</xdr:row>
      <xdr:rowOff>7937</xdr:rowOff>
    </xdr:from>
    <xdr:to>
      <xdr:col>11</xdr:col>
      <xdr:colOff>7937</xdr:colOff>
      <xdr:row>91</xdr:row>
      <xdr:rowOff>0</xdr:rowOff>
    </xdr:to>
    <xdr:pic>
      <xdr:nvPicPr>
        <xdr:cNvPr id="76" name="Рисунок 75" descr="C:\Users\Администратор\Desktop\125A3317.jpg"/>
        <xdr:cNvPicPr/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9813" y="17867312"/>
          <a:ext cx="611187" cy="563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9</xdr:col>
      <xdr:colOff>15875</xdr:colOff>
      <xdr:row>104</xdr:row>
      <xdr:rowOff>7938</xdr:rowOff>
    </xdr:to>
    <xdr:pic>
      <xdr:nvPicPr>
        <xdr:cNvPr id="75" name="Рисунок 74" descr="C:\Users\Администратор\Desktop\125A3370.jpg"/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5938" y="19240500"/>
          <a:ext cx="2460625" cy="1722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112</xdr:row>
      <xdr:rowOff>1</xdr:rowOff>
    </xdr:from>
    <xdr:to>
      <xdr:col>6</xdr:col>
      <xdr:colOff>1</xdr:colOff>
      <xdr:row>115</xdr:row>
      <xdr:rowOff>0</xdr:rowOff>
    </xdr:to>
    <xdr:pic>
      <xdr:nvPicPr>
        <xdr:cNvPr id="77" name="Рисунок 76" descr="C:\Users\Администратор\Desktop\125A3348.jpg"/>
        <xdr:cNvPicPr/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55938" y="22860001"/>
          <a:ext cx="611188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7939</xdr:colOff>
      <xdr:row>95</xdr:row>
      <xdr:rowOff>7939</xdr:rowOff>
    </xdr:from>
    <xdr:to>
      <xdr:col>14</xdr:col>
      <xdr:colOff>2</xdr:colOff>
      <xdr:row>104</xdr:row>
      <xdr:rowOff>7939</xdr:rowOff>
    </xdr:to>
    <xdr:pic>
      <xdr:nvPicPr>
        <xdr:cNvPr id="79" name="Рисунок 78" descr="C:\Users\Администратор\Desktop\125A1264.jpg"/>
        <xdr:cNvPicPr/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9814" y="19248439"/>
          <a:ext cx="2436812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112</xdr:row>
      <xdr:rowOff>0</xdr:rowOff>
    </xdr:from>
    <xdr:to>
      <xdr:col>11</xdr:col>
      <xdr:colOff>0</xdr:colOff>
      <xdr:row>114</xdr:row>
      <xdr:rowOff>190499</xdr:rowOff>
    </xdr:to>
    <xdr:pic>
      <xdr:nvPicPr>
        <xdr:cNvPr id="80" name="Рисунок 79" descr="C:\Users\Администратор\Desktop\125A1264.jpg"/>
        <xdr:cNvPicPr/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1875" y="22860000"/>
          <a:ext cx="611188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112</xdr:row>
      <xdr:rowOff>1</xdr:rowOff>
    </xdr:from>
    <xdr:to>
      <xdr:col>12</xdr:col>
      <xdr:colOff>7939</xdr:colOff>
      <xdr:row>115</xdr:row>
      <xdr:rowOff>1</xdr:rowOff>
    </xdr:to>
    <xdr:pic>
      <xdr:nvPicPr>
        <xdr:cNvPr id="81" name="Рисунок 80" descr="C:\Users\Администратор\Desktop\125A1257.jpg"/>
        <xdr:cNvPicPr/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23063" y="22860001"/>
          <a:ext cx="6191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611186</xdr:colOff>
      <xdr:row>119</xdr:row>
      <xdr:rowOff>7937</xdr:rowOff>
    </xdr:from>
    <xdr:to>
      <xdr:col>9</xdr:col>
      <xdr:colOff>7936</xdr:colOff>
      <xdr:row>127</xdr:row>
      <xdr:rowOff>182563</xdr:rowOff>
    </xdr:to>
    <xdr:pic>
      <xdr:nvPicPr>
        <xdr:cNvPr id="105" name="Рисунок 104" descr="C:\Users\Администратор\Desktop\125A3453.jpg"/>
        <xdr:cNvPicPr/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5400000">
          <a:off x="3432967" y="23872031"/>
          <a:ext cx="1698626" cy="2452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31750</xdr:colOff>
      <xdr:row>136</xdr:row>
      <xdr:rowOff>0</xdr:rowOff>
    </xdr:from>
    <xdr:to>
      <xdr:col>6</xdr:col>
      <xdr:colOff>579437</xdr:colOff>
      <xdr:row>139</xdr:row>
      <xdr:rowOff>7937</xdr:rowOff>
    </xdr:to>
    <xdr:pic>
      <xdr:nvPicPr>
        <xdr:cNvPr id="107" name="Рисунок 106" descr="C:\Users\Администратор\Desktop\125A3453.jpg"/>
        <xdr:cNvPicPr/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98875" y="27860625"/>
          <a:ext cx="547687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373064</xdr:colOff>
      <xdr:row>118</xdr:row>
      <xdr:rowOff>230189</xdr:rowOff>
    </xdr:from>
    <xdr:to>
      <xdr:col>13</xdr:col>
      <xdr:colOff>254001</xdr:colOff>
      <xdr:row>128</xdr:row>
      <xdr:rowOff>15875</xdr:rowOff>
    </xdr:to>
    <xdr:pic>
      <xdr:nvPicPr>
        <xdr:cNvPr id="108" name="Рисунок 107" descr="C:\Users\Администратор\Desktop\125A3358.jpg"/>
        <xdr:cNvPicPr/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84939" y="24233189"/>
          <a:ext cx="1714499" cy="17383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15875</xdr:colOff>
      <xdr:row>135</xdr:row>
      <xdr:rowOff>182563</xdr:rowOff>
    </xdr:from>
    <xdr:to>
      <xdr:col>10</xdr:col>
      <xdr:colOff>603250</xdr:colOff>
      <xdr:row>139</xdr:row>
      <xdr:rowOff>7938</xdr:rowOff>
    </xdr:to>
    <xdr:pic>
      <xdr:nvPicPr>
        <xdr:cNvPr id="109" name="Рисунок 108" descr="C:\Users\Администратор\Desktop\125A3358.jpg"/>
        <xdr:cNvPicPr/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27750" y="27852688"/>
          <a:ext cx="587375" cy="58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136</xdr:row>
      <xdr:rowOff>7937</xdr:rowOff>
    </xdr:from>
    <xdr:to>
      <xdr:col>12</xdr:col>
      <xdr:colOff>1</xdr:colOff>
      <xdr:row>139</xdr:row>
      <xdr:rowOff>7938</xdr:rowOff>
    </xdr:to>
    <xdr:pic>
      <xdr:nvPicPr>
        <xdr:cNvPr id="110" name="Рисунок 109" descr="C:\Users\Администратор\Desktop\125A3377.jpg"/>
        <xdr:cNvPicPr/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23063" y="27868562"/>
          <a:ext cx="611187" cy="571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15874</xdr:colOff>
      <xdr:row>136</xdr:row>
      <xdr:rowOff>7939</xdr:rowOff>
    </xdr:from>
    <xdr:to>
      <xdr:col>13</xdr:col>
      <xdr:colOff>0</xdr:colOff>
      <xdr:row>139</xdr:row>
      <xdr:rowOff>7939</xdr:rowOff>
    </xdr:to>
    <xdr:pic>
      <xdr:nvPicPr>
        <xdr:cNvPr id="111" name="Рисунок 110" descr="C:\Users\Администратор\Desktop\125A3505.jpg"/>
        <xdr:cNvPicPr/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70831" y="26164417"/>
          <a:ext cx="597039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23812</xdr:colOff>
      <xdr:row>160</xdr:row>
      <xdr:rowOff>7938</xdr:rowOff>
    </xdr:from>
    <xdr:to>
      <xdr:col>3</xdr:col>
      <xdr:colOff>595311</xdr:colOff>
      <xdr:row>163</xdr:row>
      <xdr:rowOff>0</xdr:rowOff>
    </xdr:to>
    <xdr:pic>
      <xdr:nvPicPr>
        <xdr:cNvPr id="125" name="Рисунок 124" descr="C:\Users\Администратор\Desktop\125A3405.jpg"/>
        <xdr:cNvPicPr/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57375" y="32869188"/>
          <a:ext cx="571499" cy="5635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</xdr:colOff>
      <xdr:row>160</xdr:row>
      <xdr:rowOff>7938</xdr:rowOff>
    </xdr:from>
    <xdr:to>
      <xdr:col>2</xdr:col>
      <xdr:colOff>7939</xdr:colOff>
      <xdr:row>163</xdr:row>
      <xdr:rowOff>0</xdr:rowOff>
    </xdr:to>
    <xdr:pic>
      <xdr:nvPicPr>
        <xdr:cNvPr id="89" name="Рисунок 88" descr="C:\Users\Администратор\Desktop\125A3388.jpg"/>
        <xdr:cNvPicPr/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190" y="32869188"/>
          <a:ext cx="619124" cy="5635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7938</xdr:colOff>
      <xdr:row>160</xdr:row>
      <xdr:rowOff>2</xdr:rowOff>
    </xdr:from>
    <xdr:to>
      <xdr:col>3</xdr:col>
      <xdr:colOff>15875</xdr:colOff>
      <xdr:row>163</xdr:row>
      <xdr:rowOff>15876</xdr:rowOff>
    </xdr:to>
    <xdr:pic>
      <xdr:nvPicPr>
        <xdr:cNvPr id="90" name="Рисунок 89" descr="C:\Users\Администратор\Desktop\IMG_0877.JPG"/>
        <xdr:cNvPicPr/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0313" y="32861252"/>
          <a:ext cx="619125" cy="587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160</xdr:row>
      <xdr:rowOff>7939</xdr:rowOff>
    </xdr:from>
    <xdr:to>
      <xdr:col>0</xdr:col>
      <xdr:colOff>603251</xdr:colOff>
      <xdr:row>163</xdr:row>
      <xdr:rowOff>0</xdr:rowOff>
    </xdr:to>
    <xdr:pic>
      <xdr:nvPicPr>
        <xdr:cNvPr id="91" name="Рисунок 90" descr="C:\Users\Администратор\Desktop\IMG_0879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32869189"/>
          <a:ext cx="603250" cy="5635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7938</xdr:colOff>
      <xdr:row>142</xdr:row>
      <xdr:rowOff>230187</xdr:rowOff>
    </xdr:from>
    <xdr:to>
      <xdr:col>9</xdr:col>
      <xdr:colOff>7937</xdr:colOff>
      <xdr:row>152</xdr:row>
      <xdr:rowOff>31749</xdr:rowOff>
    </xdr:to>
    <xdr:pic>
      <xdr:nvPicPr>
        <xdr:cNvPr id="92" name="Рисунок 91" descr="C:\Users\Администратор\Desktop\125A1307.jpg"/>
        <xdr:cNvPicPr/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1169"/>
        <a:stretch/>
      </xdr:blipFill>
      <xdr:spPr bwMode="auto">
        <a:xfrm>
          <a:off x="3063876" y="29233812"/>
          <a:ext cx="2444749" cy="17541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7938</xdr:colOff>
      <xdr:row>159</xdr:row>
      <xdr:rowOff>174625</xdr:rowOff>
    </xdr:from>
    <xdr:to>
      <xdr:col>8</xdr:col>
      <xdr:colOff>0</xdr:colOff>
      <xdr:row>162</xdr:row>
      <xdr:rowOff>182563</xdr:rowOff>
    </xdr:to>
    <xdr:pic>
      <xdr:nvPicPr>
        <xdr:cNvPr id="93" name="Рисунок 92" descr="C:\Users\Администратор\Desktop\125A1307.jpg"/>
        <xdr:cNvPicPr/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86251" y="32845375"/>
          <a:ext cx="603249" cy="579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611187</xdr:colOff>
      <xdr:row>159</xdr:row>
      <xdr:rowOff>190499</xdr:rowOff>
    </xdr:from>
    <xdr:to>
      <xdr:col>6</xdr:col>
      <xdr:colOff>7938</xdr:colOff>
      <xdr:row>163</xdr:row>
      <xdr:rowOff>7938</xdr:rowOff>
    </xdr:to>
    <xdr:pic>
      <xdr:nvPicPr>
        <xdr:cNvPr id="94" name="Рисунок 93" descr="C:\Users\Администратор\Desktop\Дельфиниум белый.jpg"/>
        <xdr:cNvPicPr/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55937" y="32861249"/>
          <a:ext cx="619126" cy="5794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7938</xdr:colOff>
      <xdr:row>159</xdr:row>
      <xdr:rowOff>174625</xdr:rowOff>
    </xdr:from>
    <xdr:to>
      <xdr:col>8</xdr:col>
      <xdr:colOff>611187</xdr:colOff>
      <xdr:row>163</xdr:row>
      <xdr:rowOff>0</xdr:rowOff>
    </xdr:to>
    <xdr:pic>
      <xdr:nvPicPr>
        <xdr:cNvPr id="95" name="Рисунок 94" descr="C:\Users\Администратор\Desktop\125A1310.jpg"/>
        <xdr:cNvPicPr/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97438" y="32845375"/>
          <a:ext cx="603249" cy="58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412749</xdr:colOff>
      <xdr:row>143</xdr:row>
      <xdr:rowOff>7939</xdr:rowOff>
    </xdr:from>
    <xdr:to>
      <xdr:col>13</xdr:col>
      <xdr:colOff>269876</xdr:colOff>
      <xdr:row>152</xdr:row>
      <xdr:rowOff>1</xdr:rowOff>
    </xdr:to>
    <xdr:pic>
      <xdr:nvPicPr>
        <xdr:cNvPr id="97" name="Рисунок 96" descr="C:\Users\Администратор\Desktop\125A3330.jpg"/>
        <xdr:cNvPicPr/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524624" y="29249689"/>
          <a:ext cx="1690689" cy="17065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7938</xdr:colOff>
      <xdr:row>160</xdr:row>
      <xdr:rowOff>7937</xdr:rowOff>
    </xdr:from>
    <xdr:to>
      <xdr:col>10</xdr:col>
      <xdr:colOff>603250</xdr:colOff>
      <xdr:row>163</xdr:row>
      <xdr:rowOff>15875</xdr:rowOff>
    </xdr:to>
    <xdr:pic>
      <xdr:nvPicPr>
        <xdr:cNvPr id="98" name="Рисунок 97" descr="C:\Users\Администратор\Desktop\125A3330.jpg"/>
        <xdr:cNvPicPr/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9813" y="32869187"/>
          <a:ext cx="595312" cy="579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</xdr:colOff>
      <xdr:row>160</xdr:row>
      <xdr:rowOff>0</xdr:rowOff>
    </xdr:from>
    <xdr:to>
      <xdr:col>13</xdr:col>
      <xdr:colOff>7938</xdr:colOff>
      <xdr:row>163</xdr:row>
      <xdr:rowOff>1</xdr:rowOff>
    </xdr:to>
    <xdr:pic>
      <xdr:nvPicPr>
        <xdr:cNvPr id="102" name="Рисунок 101" descr="C:\Users\Администратор\Desktop\125A3325.jpg"/>
        <xdr:cNvPicPr/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34251" y="32861250"/>
          <a:ext cx="619125" cy="571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7938</xdr:colOff>
      <xdr:row>160</xdr:row>
      <xdr:rowOff>7938</xdr:rowOff>
    </xdr:from>
    <xdr:to>
      <xdr:col>12</xdr:col>
      <xdr:colOff>7940</xdr:colOff>
      <xdr:row>162</xdr:row>
      <xdr:rowOff>182563</xdr:rowOff>
    </xdr:to>
    <xdr:pic>
      <xdr:nvPicPr>
        <xdr:cNvPr id="112" name="Рисунок 111" descr="C:\Users\Администратор\Desktop\125A3488.jpg"/>
        <xdr:cNvPicPr/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31001" y="32869188"/>
          <a:ext cx="611188" cy="555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15876</xdr:colOff>
      <xdr:row>160</xdr:row>
      <xdr:rowOff>7938</xdr:rowOff>
    </xdr:from>
    <xdr:to>
      <xdr:col>14</xdr:col>
      <xdr:colOff>0</xdr:colOff>
      <xdr:row>163</xdr:row>
      <xdr:rowOff>7938</xdr:rowOff>
    </xdr:to>
    <xdr:pic>
      <xdr:nvPicPr>
        <xdr:cNvPr id="113" name="Рисунок 112" descr="C:\Users\Администратор\Desktop\125A3331.jpg"/>
        <xdr:cNvPicPr/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61314" y="32869188"/>
          <a:ext cx="59531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166</xdr:row>
      <xdr:rowOff>230187</xdr:rowOff>
    </xdr:from>
    <xdr:to>
      <xdr:col>3</xdr:col>
      <xdr:colOff>620851</xdr:colOff>
      <xdr:row>175</xdr:row>
      <xdr:rowOff>182563</xdr:rowOff>
    </xdr:to>
    <xdr:pic>
      <xdr:nvPicPr>
        <xdr:cNvPr id="131" name="Рисунок 130" descr="C:\Users\Администратор\Desktop\Роза Звезда, цвет- белый.jpg"/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34234437"/>
          <a:ext cx="2452687" cy="1714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7937</xdr:colOff>
      <xdr:row>167</xdr:row>
      <xdr:rowOff>142875</xdr:rowOff>
    </xdr:from>
    <xdr:to>
      <xdr:col>9</xdr:col>
      <xdr:colOff>0</xdr:colOff>
      <xdr:row>175</xdr:row>
      <xdr:rowOff>39687</xdr:rowOff>
    </xdr:to>
    <xdr:pic>
      <xdr:nvPicPr>
        <xdr:cNvPr id="132" name="Рисунок 131" descr="C:\Users\Администратор\Desktop\Роза Звезда.jpg"/>
        <xdr:cNvPicPr/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63875" y="34385250"/>
          <a:ext cx="2436813" cy="1420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15875</xdr:colOff>
      <xdr:row>184</xdr:row>
      <xdr:rowOff>15875</xdr:rowOff>
    </xdr:from>
    <xdr:to>
      <xdr:col>6</xdr:col>
      <xdr:colOff>0</xdr:colOff>
      <xdr:row>186</xdr:row>
      <xdr:rowOff>182563</xdr:rowOff>
    </xdr:to>
    <xdr:pic>
      <xdr:nvPicPr>
        <xdr:cNvPr id="133" name="Рисунок 132" descr="C:\Users\Администратор\Desktop\Роза Звезда.jpg"/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71813" y="37877750"/>
          <a:ext cx="595312" cy="547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15876</xdr:colOff>
      <xdr:row>184</xdr:row>
      <xdr:rowOff>15875</xdr:rowOff>
    </xdr:from>
    <xdr:to>
      <xdr:col>6</xdr:col>
      <xdr:colOff>603250</xdr:colOff>
      <xdr:row>186</xdr:row>
      <xdr:rowOff>182563</xdr:rowOff>
    </xdr:to>
    <xdr:pic>
      <xdr:nvPicPr>
        <xdr:cNvPr id="134" name="Рисунок 133" descr="C:\Users\Администратор\Desktop\Роза Звезда.jpg"/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83001" y="37877750"/>
          <a:ext cx="587374" cy="547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7937</xdr:colOff>
      <xdr:row>184</xdr:row>
      <xdr:rowOff>0</xdr:rowOff>
    </xdr:from>
    <xdr:to>
      <xdr:col>7</xdr:col>
      <xdr:colOff>603250</xdr:colOff>
      <xdr:row>186</xdr:row>
      <xdr:rowOff>190499</xdr:rowOff>
    </xdr:to>
    <xdr:pic>
      <xdr:nvPicPr>
        <xdr:cNvPr id="135" name="Рисунок 134" descr="C:\Users\Администратор\Desktop\Роза Звезда.jpg"/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86250" y="37861875"/>
          <a:ext cx="595313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7938</xdr:colOff>
      <xdr:row>183</xdr:row>
      <xdr:rowOff>182564</xdr:rowOff>
    </xdr:from>
    <xdr:to>
      <xdr:col>0</xdr:col>
      <xdr:colOff>595312</xdr:colOff>
      <xdr:row>186</xdr:row>
      <xdr:rowOff>182563</xdr:rowOff>
    </xdr:to>
    <xdr:pic>
      <xdr:nvPicPr>
        <xdr:cNvPr id="136" name="Рисунок 135" descr="C:\Users\Администратор\Desktop\Роза Звезда, цвет- белый.jpg"/>
        <xdr:cNvPicPr/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38" y="37853939"/>
          <a:ext cx="587374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</xdr:colOff>
      <xdr:row>167</xdr:row>
      <xdr:rowOff>0</xdr:rowOff>
    </xdr:from>
    <xdr:to>
      <xdr:col>14</xdr:col>
      <xdr:colOff>2</xdr:colOff>
      <xdr:row>175</xdr:row>
      <xdr:rowOff>15875</xdr:rowOff>
    </xdr:to>
    <xdr:pic>
      <xdr:nvPicPr>
        <xdr:cNvPr id="138" name="Рисунок 137" descr="C:\Users\Администратор\Desktop\Мини букеты из роз Весна.jpg"/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76" y="34242375"/>
          <a:ext cx="2444750" cy="1539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15875</xdr:colOff>
      <xdr:row>183</xdr:row>
      <xdr:rowOff>182562</xdr:rowOff>
    </xdr:from>
    <xdr:to>
      <xdr:col>11</xdr:col>
      <xdr:colOff>603250</xdr:colOff>
      <xdr:row>187</xdr:row>
      <xdr:rowOff>15875</xdr:rowOff>
    </xdr:to>
    <xdr:pic>
      <xdr:nvPicPr>
        <xdr:cNvPr id="139" name="Рисунок 138" descr="C:\Users\Администратор\Desktop\Мини букет ро полуоткрытых Весна, цвет- бежевый.jpg"/>
        <xdr:cNvPicPr/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38938" y="37853937"/>
          <a:ext cx="587375" cy="5953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</xdr:colOff>
      <xdr:row>183</xdr:row>
      <xdr:rowOff>182563</xdr:rowOff>
    </xdr:from>
    <xdr:to>
      <xdr:col>11</xdr:col>
      <xdr:colOff>7937</xdr:colOff>
      <xdr:row>187</xdr:row>
      <xdr:rowOff>0</xdr:rowOff>
    </xdr:to>
    <xdr:pic>
      <xdr:nvPicPr>
        <xdr:cNvPr id="140" name="Рисунок 139" descr="C:\Users\Администратор\Desktop\Мини букет ро полуоткрытых Весна, цвет- розовый.jpg"/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1877" y="37853938"/>
          <a:ext cx="619123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7937</xdr:colOff>
      <xdr:row>191</xdr:row>
      <xdr:rowOff>7938</xdr:rowOff>
    </xdr:from>
    <xdr:to>
      <xdr:col>3</xdr:col>
      <xdr:colOff>612914</xdr:colOff>
      <xdr:row>199</xdr:row>
      <xdr:rowOff>174625</xdr:rowOff>
    </xdr:to>
    <xdr:pic>
      <xdr:nvPicPr>
        <xdr:cNvPr id="151" name="Рисунок 150" descr="C:\Users\Администратор\Desktop\роза открытая плотная цвет розовый.jpg"/>
        <xdr:cNvPicPr/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37" y="39250938"/>
          <a:ext cx="2436814" cy="16906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207</xdr:row>
      <xdr:rowOff>182563</xdr:rowOff>
    </xdr:from>
    <xdr:to>
      <xdr:col>0</xdr:col>
      <xdr:colOff>587374</xdr:colOff>
      <xdr:row>210</xdr:row>
      <xdr:rowOff>182563</xdr:rowOff>
    </xdr:to>
    <xdr:pic>
      <xdr:nvPicPr>
        <xdr:cNvPr id="114" name="Рисунок 113" descr="C:\Users\Администратор\Desktop\роза открытая плотная цвет розовый.jpg"/>
        <xdr:cNvPicPr/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42854563"/>
          <a:ext cx="587374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7938</xdr:colOff>
      <xdr:row>207</xdr:row>
      <xdr:rowOff>182563</xdr:rowOff>
    </xdr:from>
    <xdr:to>
      <xdr:col>3</xdr:col>
      <xdr:colOff>612914</xdr:colOff>
      <xdr:row>211</xdr:row>
      <xdr:rowOff>1</xdr:rowOff>
    </xdr:to>
    <xdr:pic>
      <xdr:nvPicPr>
        <xdr:cNvPr id="116" name="Рисунок 115" descr="C:\Users\Администратор\Desktop\роза открытая плотная цвет малиновое вино.jpg"/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41501" y="42854563"/>
          <a:ext cx="603250" cy="579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611187</xdr:colOff>
      <xdr:row>213</xdr:row>
      <xdr:rowOff>182563</xdr:rowOff>
    </xdr:from>
    <xdr:to>
      <xdr:col>2</xdr:col>
      <xdr:colOff>0</xdr:colOff>
      <xdr:row>216</xdr:row>
      <xdr:rowOff>182563</xdr:rowOff>
    </xdr:to>
    <xdr:pic>
      <xdr:nvPicPr>
        <xdr:cNvPr id="117" name="Рисунок 116" descr="C:\Users\Администратор\Desktop\роза открытая плотная цвет молочно-розовый.jpg"/>
        <xdr:cNvPicPr/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187" y="43997563"/>
          <a:ext cx="611188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7939</xdr:colOff>
      <xdr:row>214</xdr:row>
      <xdr:rowOff>1</xdr:rowOff>
    </xdr:from>
    <xdr:to>
      <xdr:col>0</xdr:col>
      <xdr:colOff>603250</xdr:colOff>
      <xdr:row>217</xdr:row>
      <xdr:rowOff>0</xdr:rowOff>
    </xdr:to>
    <xdr:pic>
      <xdr:nvPicPr>
        <xdr:cNvPr id="118" name="Рисунок 117" descr="C:\Users\Администратор\Desktop\Роза открытая плотная, цвет бежевый.jpg"/>
        <xdr:cNvPicPr/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39" y="44005501"/>
          <a:ext cx="595311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7938</xdr:colOff>
      <xdr:row>191</xdr:row>
      <xdr:rowOff>7938</xdr:rowOff>
    </xdr:from>
    <xdr:to>
      <xdr:col>9</xdr:col>
      <xdr:colOff>7938</xdr:colOff>
      <xdr:row>199</xdr:row>
      <xdr:rowOff>166687</xdr:rowOff>
    </xdr:to>
    <xdr:pic>
      <xdr:nvPicPr>
        <xdr:cNvPr id="119" name="Рисунок 118" descr="C:\Users\Администратор\Desktop\DSC_2601.jpg"/>
        <xdr:cNvPicPr/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876" y="39250938"/>
          <a:ext cx="2444750" cy="1682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15881</xdr:colOff>
      <xdr:row>207</xdr:row>
      <xdr:rowOff>190498</xdr:rowOff>
    </xdr:from>
    <xdr:to>
      <xdr:col>6</xdr:col>
      <xdr:colOff>603251</xdr:colOff>
      <xdr:row>211</xdr:row>
      <xdr:rowOff>7937</xdr:rowOff>
    </xdr:to>
    <xdr:pic>
      <xdr:nvPicPr>
        <xdr:cNvPr id="120" name="Рисунок 119" descr="C:\Users\Администратор\Desktop\Роза закрытая 56см., цвет- молочно-розовый.jpg"/>
        <xdr:cNvPicPr/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3686971" y="42858533"/>
          <a:ext cx="579439" cy="587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7937</xdr:colOff>
      <xdr:row>214</xdr:row>
      <xdr:rowOff>4</xdr:rowOff>
    </xdr:from>
    <xdr:to>
      <xdr:col>8</xdr:col>
      <xdr:colOff>7938</xdr:colOff>
      <xdr:row>217</xdr:row>
      <xdr:rowOff>7941</xdr:rowOff>
    </xdr:to>
    <xdr:pic>
      <xdr:nvPicPr>
        <xdr:cNvPr id="121" name="Рисунок 120" descr="C:\Users\Администратор\Desktop\Роза закрытая 56см., цвет- розовый.jpg"/>
        <xdr:cNvPicPr/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5400000">
          <a:off x="4302125" y="43989629"/>
          <a:ext cx="579437" cy="6111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208</xdr:row>
      <xdr:rowOff>0</xdr:rowOff>
    </xdr:from>
    <xdr:to>
      <xdr:col>5</xdr:col>
      <xdr:colOff>603250</xdr:colOff>
      <xdr:row>210</xdr:row>
      <xdr:rowOff>182563</xdr:rowOff>
    </xdr:to>
    <xdr:pic>
      <xdr:nvPicPr>
        <xdr:cNvPr id="122" name="Рисунок 121" descr="C:\Users\Администратор\Desktop\Роза закрытая 56см., цвет- светло-розовый.jpg"/>
        <xdr:cNvPicPr/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55938" y="42862500"/>
          <a:ext cx="603250" cy="563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7942</xdr:colOff>
      <xdr:row>214</xdr:row>
      <xdr:rowOff>7935</xdr:rowOff>
    </xdr:from>
    <xdr:to>
      <xdr:col>6</xdr:col>
      <xdr:colOff>1</xdr:colOff>
      <xdr:row>217</xdr:row>
      <xdr:rowOff>15874</xdr:rowOff>
    </xdr:to>
    <xdr:pic>
      <xdr:nvPicPr>
        <xdr:cNvPr id="123" name="Рисунок 122" descr="http://cs618228.vk.me/v618228367/c178/DwBfQNe8s5c.jpg"/>
        <xdr:cNvPicPr/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6200000">
          <a:off x="3075783" y="44001532"/>
          <a:ext cx="579439" cy="6032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563563</xdr:colOff>
      <xdr:row>191</xdr:row>
      <xdr:rowOff>7938</xdr:rowOff>
    </xdr:from>
    <xdr:to>
      <xdr:col>14</xdr:col>
      <xdr:colOff>31752</xdr:colOff>
      <xdr:row>199</xdr:row>
      <xdr:rowOff>174626</xdr:rowOff>
    </xdr:to>
    <xdr:pic>
      <xdr:nvPicPr>
        <xdr:cNvPr id="126" name="Рисунок 125" descr="C:\Users\Администратор\Desktop\Роза полуоткрытая Весна, цвет- розовый.jpg"/>
        <xdr:cNvPicPr/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64251" y="39250938"/>
          <a:ext cx="2524125" cy="1690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23811</xdr:colOff>
      <xdr:row>214</xdr:row>
      <xdr:rowOff>6</xdr:rowOff>
    </xdr:from>
    <xdr:to>
      <xdr:col>10</xdr:col>
      <xdr:colOff>595312</xdr:colOff>
      <xdr:row>217</xdr:row>
      <xdr:rowOff>4</xdr:rowOff>
    </xdr:to>
    <xdr:pic>
      <xdr:nvPicPr>
        <xdr:cNvPr id="127" name="Рисунок 126" descr="C:\Users\Администратор\Desktop\Роза полуоткрытая Весна, цвет- розовый.jpg"/>
        <xdr:cNvPicPr/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5400000">
          <a:off x="6135688" y="44005504"/>
          <a:ext cx="571498" cy="571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7938</xdr:colOff>
      <xdr:row>208</xdr:row>
      <xdr:rowOff>1</xdr:rowOff>
    </xdr:from>
    <xdr:to>
      <xdr:col>12</xdr:col>
      <xdr:colOff>2</xdr:colOff>
      <xdr:row>211</xdr:row>
      <xdr:rowOff>1</xdr:rowOff>
    </xdr:to>
    <xdr:pic>
      <xdr:nvPicPr>
        <xdr:cNvPr id="128" name="Рисунок 127" descr="C:\Users\Администратор\Desktop\Роза полуоткрытая Весна цвет пурпур.jpg"/>
        <xdr:cNvPicPr/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31001" y="42862501"/>
          <a:ext cx="60325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7939</xdr:colOff>
      <xdr:row>214</xdr:row>
      <xdr:rowOff>0</xdr:rowOff>
    </xdr:from>
    <xdr:to>
      <xdr:col>11</xdr:col>
      <xdr:colOff>603251</xdr:colOff>
      <xdr:row>216</xdr:row>
      <xdr:rowOff>182563</xdr:rowOff>
    </xdr:to>
    <xdr:pic>
      <xdr:nvPicPr>
        <xdr:cNvPr id="129" name="Рисунок 128" descr="C:\Users\Администратор\Desktop\Роза полуоткрытая Весна, цвет- бежевый.jpg"/>
        <xdr:cNvPicPr/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31002" y="44005500"/>
          <a:ext cx="595312" cy="563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7939</xdr:colOff>
      <xdr:row>208</xdr:row>
      <xdr:rowOff>7937</xdr:rowOff>
    </xdr:from>
    <xdr:to>
      <xdr:col>13</xdr:col>
      <xdr:colOff>1</xdr:colOff>
      <xdr:row>211</xdr:row>
      <xdr:rowOff>0</xdr:rowOff>
    </xdr:to>
    <xdr:pic>
      <xdr:nvPicPr>
        <xdr:cNvPr id="130" name="Рисунок 129" descr="C:\Users\Администратор\Desktop\Роза полуоткрытая Весна, цвет- белый.jpg"/>
        <xdr:cNvPicPr/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42189" y="42870437"/>
          <a:ext cx="603250" cy="563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7939</xdr:colOff>
      <xdr:row>214</xdr:row>
      <xdr:rowOff>0</xdr:rowOff>
    </xdr:from>
    <xdr:to>
      <xdr:col>13</xdr:col>
      <xdr:colOff>7937</xdr:colOff>
      <xdr:row>217</xdr:row>
      <xdr:rowOff>0</xdr:rowOff>
    </xdr:to>
    <xdr:pic>
      <xdr:nvPicPr>
        <xdr:cNvPr id="141" name="Рисунок 140" descr="C:\Users\Администратор\Desktop\Роза полуоткрытая Весна, цвет- голубой.jpg"/>
        <xdr:cNvPicPr/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42189" y="44005500"/>
          <a:ext cx="611186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7938</xdr:colOff>
      <xdr:row>214</xdr:row>
      <xdr:rowOff>7937</xdr:rowOff>
    </xdr:from>
    <xdr:to>
      <xdr:col>14</xdr:col>
      <xdr:colOff>0</xdr:colOff>
      <xdr:row>217</xdr:row>
      <xdr:rowOff>1</xdr:rowOff>
    </xdr:to>
    <xdr:pic>
      <xdr:nvPicPr>
        <xdr:cNvPr id="142" name="Рисунок 141" descr="C:\Users\Администратор\Desktop\Роза полуоткрытая Весна, цвет- лимонный.jpg"/>
        <xdr:cNvPicPr/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53376" y="44013437"/>
          <a:ext cx="603249" cy="563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222</xdr:row>
      <xdr:rowOff>1</xdr:rowOff>
    </xdr:from>
    <xdr:to>
      <xdr:col>3</xdr:col>
      <xdr:colOff>620852</xdr:colOff>
      <xdr:row>231</xdr:row>
      <xdr:rowOff>1</xdr:rowOff>
    </xdr:to>
    <xdr:pic>
      <xdr:nvPicPr>
        <xdr:cNvPr id="155" name="Рисунок 154" descr="C:\Users\Администратор\Desktop\125A1202.jpg"/>
        <xdr:cNvPicPr/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5577126"/>
          <a:ext cx="2452688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15875</xdr:colOff>
      <xdr:row>238</xdr:row>
      <xdr:rowOff>182562</xdr:rowOff>
    </xdr:from>
    <xdr:to>
      <xdr:col>1</xdr:col>
      <xdr:colOff>587375</xdr:colOff>
      <xdr:row>241</xdr:row>
      <xdr:rowOff>176345</xdr:rowOff>
    </xdr:to>
    <xdr:pic>
      <xdr:nvPicPr>
        <xdr:cNvPr id="156" name="Рисунок 155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3" y="49188687"/>
          <a:ext cx="571500" cy="56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87313</xdr:colOff>
      <xdr:row>239</xdr:row>
      <xdr:rowOff>1</xdr:rowOff>
    </xdr:from>
    <xdr:to>
      <xdr:col>0</xdr:col>
      <xdr:colOff>506413</xdr:colOff>
      <xdr:row>241</xdr:row>
      <xdr:rowOff>177472</xdr:rowOff>
    </xdr:to>
    <xdr:pic>
      <xdr:nvPicPr>
        <xdr:cNvPr id="157" name="Рисунок 156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13" y="49196626"/>
          <a:ext cx="419100" cy="558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87313</xdr:colOff>
      <xdr:row>239</xdr:row>
      <xdr:rowOff>1</xdr:rowOff>
    </xdr:from>
    <xdr:to>
      <xdr:col>10</xdr:col>
      <xdr:colOff>539751</xdr:colOff>
      <xdr:row>242</xdr:row>
      <xdr:rowOff>695</xdr:rowOff>
    </xdr:to>
    <xdr:pic>
      <xdr:nvPicPr>
        <xdr:cNvPr id="162" name="Рисунок 161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9188" y="49196626"/>
          <a:ext cx="452438" cy="572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63500</xdr:colOff>
      <xdr:row>239</xdr:row>
      <xdr:rowOff>7937</xdr:rowOff>
    </xdr:from>
    <xdr:to>
      <xdr:col>11</xdr:col>
      <xdr:colOff>554485</xdr:colOff>
      <xdr:row>242</xdr:row>
      <xdr:rowOff>0</xdr:rowOff>
    </xdr:to>
    <xdr:pic>
      <xdr:nvPicPr>
        <xdr:cNvPr id="163" name="Рисунок 162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563" y="49204562"/>
          <a:ext cx="490985" cy="56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87312</xdr:colOff>
      <xdr:row>239</xdr:row>
      <xdr:rowOff>7938</xdr:rowOff>
    </xdr:from>
    <xdr:to>
      <xdr:col>13</xdr:col>
      <xdr:colOff>482961</xdr:colOff>
      <xdr:row>242</xdr:row>
      <xdr:rowOff>0</xdr:rowOff>
    </xdr:to>
    <xdr:pic>
      <xdr:nvPicPr>
        <xdr:cNvPr id="164" name="Рисунок 163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2750" y="49204563"/>
          <a:ext cx="395649" cy="56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7937</xdr:colOff>
      <xdr:row>221</xdr:row>
      <xdr:rowOff>238124</xdr:rowOff>
    </xdr:from>
    <xdr:to>
      <xdr:col>14</xdr:col>
      <xdr:colOff>1</xdr:colOff>
      <xdr:row>231</xdr:row>
      <xdr:rowOff>0</xdr:rowOff>
    </xdr:to>
    <xdr:pic>
      <xdr:nvPicPr>
        <xdr:cNvPr id="165" name="Рисунок 164" descr="C:\Users\Администратор\Desktop\125A1207.jpg"/>
        <xdr:cNvPicPr/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9812" y="45577124"/>
          <a:ext cx="2436813" cy="1714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270</xdr:row>
      <xdr:rowOff>2</xdr:rowOff>
    </xdr:from>
    <xdr:to>
      <xdr:col>2</xdr:col>
      <xdr:colOff>39687</xdr:colOff>
      <xdr:row>278</xdr:row>
      <xdr:rowOff>182563</xdr:rowOff>
    </xdr:to>
    <xdr:pic>
      <xdr:nvPicPr>
        <xdr:cNvPr id="146" name="Рисунок 145" descr="http://cs630623.vk.me/v630623914/9007/ULZGImWC2VM.jpg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78377"/>
          <a:ext cx="1262062" cy="17065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7938</xdr:colOff>
      <xdr:row>286</xdr:row>
      <xdr:rowOff>182563</xdr:rowOff>
    </xdr:from>
    <xdr:to>
      <xdr:col>1</xdr:col>
      <xdr:colOff>7938</xdr:colOff>
      <xdr:row>290</xdr:row>
      <xdr:rowOff>0</xdr:rowOff>
    </xdr:to>
    <xdr:pic>
      <xdr:nvPicPr>
        <xdr:cNvPr id="147" name="Рисунок 146" descr="http://cs630623.vk.me/v630623914/906a/VH7I4DlLad0.jpg"/>
        <xdr:cNvPicPr/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38" y="59189938"/>
          <a:ext cx="611188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15873</xdr:colOff>
      <xdr:row>286</xdr:row>
      <xdr:rowOff>182564</xdr:rowOff>
    </xdr:from>
    <xdr:to>
      <xdr:col>1</xdr:col>
      <xdr:colOff>603248</xdr:colOff>
      <xdr:row>290</xdr:row>
      <xdr:rowOff>0</xdr:rowOff>
    </xdr:to>
    <xdr:pic>
      <xdr:nvPicPr>
        <xdr:cNvPr id="148" name="Рисунок 147" descr="http://cs630623.vk.me/v630623914/9007/ULZGImWC2VM.jpg"/>
        <xdr:cNvPicPr/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7061" y="59189939"/>
          <a:ext cx="587375" cy="5794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39687</xdr:colOff>
      <xdr:row>269</xdr:row>
      <xdr:rowOff>238124</xdr:rowOff>
    </xdr:from>
    <xdr:to>
      <xdr:col>3</xdr:col>
      <xdr:colOff>644663</xdr:colOff>
      <xdr:row>279</xdr:row>
      <xdr:rowOff>1</xdr:rowOff>
    </xdr:to>
    <xdr:pic>
      <xdr:nvPicPr>
        <xdr:cNvPr id="149" name="Рисунок 148" descr="http://cs630623.vk.me/v630623914/906a/VH7I4DlLad0.jpg"/>
        <xdr:cNvPicPr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2" y="55578374"/>
          <a:ext cx="1214438" cy="17145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23812</xdr:colOff>
      <xdr:row>263</xdr:row>
      <xdr:rowOff>0</xdr:rowOff>
    </xdr:from>
    <xdr:to>
      <xdr:col>1</xdr:col>
      <xdr:colOff>579437</xdr:colOff>
      <xdr:row>266</xdr:row>
      <xdr:rowOff>7937</xdr:rowOff>
    </xdr:to>
    <xdr:pic>
      <xdr:nvPicPr>
        <xdr:cNvPr id="161" name="Рисунок 16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5000" y="54197250"/>
          <a:ext cx="555625" cy="579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611187</xdr:colOff>
      <xdr:row>311</xdr:row>
      <xdr:rowOff>5</xdr:rowOff>
    </xdr:from>
    <xdr:to>
      <xdr:col>6</xdr:col>
      <xdr:colOff>7938</xdr:colOff>
      <xdr:row>314</xdr:row>
      <xdr:rowOff>7941</xdr:rowOff>
    </xdr:to>
    <xdr:pic>
      <xdr:nvPicPr>
        <xdr:cNvPr id="184" name="Рисунок 183" descr="C:\Users\Администратор\Desktop\IMG_0847.JPG"/>
        <xdr:cNvPicPr/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5400000">
          <a:off x="3075782" y="64178660"/>
          <a:ext cx="579436" cy="6191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79374</xdr:colOff>
      <xdr:row>342</xdr:row>
      <xdr:rowOff>95249</xdr:rowOff>
    </xdr:from>
    <xdr:to>
      <xdr:col>8</xdr:col>
      <xdr:colOff>561787</xdr:colOff>
      <xdr:row>347</xdr:row>
      <xdr:rowOff>150812</xdr:rowOff>
    </xdr:to>
    <xdr:pic>
      <xdr:nvPicPr>
        <xdr:cNvPr id="202" name="Рисунок 201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789268" y="70021543"/>
          <a:ext cx="1008063" cy="231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366</xdr:row>
      <xdr:rowOff>0</xdr:rowOff>
    </xdr:from>
    <xdr:to>
      <xdr:col>3</xdr:col>
      <xdr:colOff>620852</xdr:colOff>
      <xdr:row>375</xdr:row>
      <xdr:rowOff>0</xdr:rowOff>
    </xdr:to>
    <xdr:pic>
      <xdr:nvPicPr>
        <xdr:cNvPr id="204" name="Рисунок 203" descr="C:\Users\Администратор\Desktop\Суккулент мини, цвета- зеленый и фуксия.jpg"/>
        <xdr:cNvPicPr/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5580875"/>
          <a:ext cx="2452688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31749</xdr:colOff>
      <xdr:row>383</xdr:row>
      <xdr:rowOff>0</xdr:rowOff>
    </xdr:from>
    <xdr:to>
      <xdr:col>1</xdr:col>
      <xdr:colOff>595312</xdr:colOff>
      <xdr:row>386</xdr:row>
      <xdr:rowOff>0</xdr:rowOff>
    </xdr:to>
    <xdr:pic>
      <xdr:nvPicPr>
        <xdr:cNvPr id="205" name="Рисунок 204" descr="C:\Users\Администратор\Desktop\Суккулент мини, цвета- зеленый и фуксия.jpg"/>
        <xdr:cNvPicPr/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42937" y="79200375"/>
          <a:ext cx="563563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23813</xdr:colOff>
      <xdr:row>382</xdr:row>
      <xdr:rowOff>190499</xdr:rowOff>
    </xdr:from>
    <xdr:to>
      <xdr:col>0</xdr:col>
      <xdr:colOff>595313</xdr:colOff>
      <xdr:row>386</xdr:row>
      <xdr:rowOff>7938</xdr:rowOff>
    </xdr:to>
    <xdr:pic>
      <xdr:nvPicPr>
        <xdr:cNvPr id="206" name="Рисунок 205" descr="C:\Users\Администратор\Desktop\Суккулент мини, цвета- зеленый и фуксия.jpg"/>
        <xdr:cNvPicPr/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3813" y="79200374"/>
          <a:ext cx="571500" cy="5794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7938</xdr:colOff>
      <xdr:row>366</xdr:row>
      <xdr:rowOff>7937</xdr:rowOff>
    </xdr:from>
    <xdr:to>
      <xdr:col>9</xdr:col>
      <xdr:colOff>7937</xdr:colOff>
      <xdr:row>374</xdr:row>
      <xdr:rowOff>182562</xdr:rowOff>
    </xdr:to>
    <xdr:pic>
      <xdr:nvPicPr>
        <xdr:cNvPr id="207" name="Рисунок 206" descr="C:\Users\Администратор\Desktop\Суккулент с шипами, цвет- фуксия.jpg"/>
        <xdr:cNvPicPr/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63876" y="75588812"/>
          <a:ext cx="2444749" cy="169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7938</xdr:colOff>
      <xdr:row>383</xdr:row>
      <xdr:rowOff>7937</xdr:rowOff>
    </xdr:from>
    <xdr:to>
      <xdr:col>6</xdr:col>
      <xdr:colOff>15875</xdr:colOff>
      <xdr:row>386</xdr:row>
      <xdr:rowOff>7938</xdr:rowOff>
    </xdr:to>
    <xdr:pic>
      <xdr:nvPicPr>
        <xdr:cNvPr id="208" name="Рисунок 207" descr="C:\Users\Администратор\Desktop\Суккулент с шипами, цвет- фуксия.jpg"/>
        <xdr:cNvPicPr/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63876" y="79208312"/>
          <a:ext cx="619124" cy="571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39687</xdr:colOff>
      <xdr:row>359</xdr:row>
      <xdr:rowOff>1</xdr:rowOff>
    </xdr:from>
    <xdr:to>
      <xdr:col>10</xdr:col>
      <xdr:colOff>563563</xdr:colOff>
      <xdr:row>362</xdr:row>
      <xdr:rowOff>0</xdr:rowOff>
    </xdr:to>
    <xdr:pic>
      <xdr:nvPicPr>
        <xdr:cNvPr id="209" name="Рисунок 208" descr="C:\Users\Администратор\Desktop\Суккулент каменная роза, цвет- зеленый.jpg"/>
        <xdr:cNvPicPr/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51562" y="74199751"/>
          <a:ext cx="523876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</xdr:colOff>
      <xdr:row>342</xdr:row>
      <xdr:rowOff>0</xdr:rowOff>
    </xdr:from>
    <xdr:to>
      <xdr:col>14</xdr:col>
      <xdr:colOff>7940</xdr:colOff>
      <xdr:row>350</xdr:row>
      <xdr:rowOff>182563</xdr:rowOff>
    </xdr:to>
    <xdr:pic>
      <xdr:nvPicPr>
        <xdr:cNvPr id="210" name="Рисунок 209" descr="C:\Users\Администратор\Desktop\Суккулент каменная роза, цвет- зеленый.jpg"/>
        <xdr:cNvPicPr/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76" y="70580250"/>
          <a:ext cx="2452688" cy="1706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439</xdr:row>
      <xdr:rowOff>0</xdr:rowOff>
    </xdr:from>
    <xdr:to>
      <xdr:col>3</xdr:col>
      <xdr:colOff>620852</xdr:colOff>
      <xdr:row>448</xdr:row>
      <xdr:rowOff>0</xdr:rowOff>
    </xdr:to>
    <xdr:pic>
      <xdr:nvPicPr>
        <xdr:cNvPr id="176" name="Рисунок 175" descr="C:\Users\Администратор\Desktop\Букет гербер, цвет белый.jpg"/>
        <xdr:cNvPicPr/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0773250"/>
          <a:ext cx="2452688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455</xdr:row>
      <xdr:rowOff>182562</xdr:rowOff>
    </xdr:from>
    <xdr:to>
      <xdr:col>0</xdr:col>
      <xdr:colOff>603250</xdr:colOff>
      <xdr:row>458</xdr:row>
      <xdr:rowOff>190499</xdr:rowOff>
    </xdr:to>
    <xdr:pic>
      <xdr:nvPicPr>
        <xdr:cNvPr id="177" name="Рисунок 176" descr="C:\Users\Администратор\Desktop\Букет гербер, цвет белый.jpg"/>
        <xdr:cNvPicPr/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94384812"/>
          <a:ext cx="603250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7937</xdr:colOff>
      <xdr:row>456</xdr:row>
      <xdr:rowOff>7937</xdr:rowOff>
    </xdr:from>
    <xdr:to>
      <xdr:col>2</xdr:col>
      <xdr:colOff>0</xdr:colOff>
      <xdr:row>459</xdr:row>
      <xdr:rowOff>15875</xdr:rowOff>
    </xdr:to>
    <xdr:pic>
      <xdr:nvPicPr>
        <xdr:cNvPr id="178" name="Рисунок 177" descr="C:\Users\Администратор\Desktop\Букет гербер, цвет- осеннее асорти.jpg"/>
        <xdr:cNvPicPr/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5" y="94400687"/>
          <a:ext cx="603250" cy="579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439</xdr:row>
      <xdr:rowOff>0</xdr:rowOff>
    </xdr:from>
    <xdr:to>
      <xdr:col>14</xdr:col>
      <xdr:colOff>15876</xdr:colOff>
      <xdr:row>448</xdr:row>
      <xdr:rowOff>7938</xdr:rowOff>
    </xdr:to>
    <xdr:pic>
      <xdr:nvPicPr>
        <xdr:cNvPr id="179" name="Рисунок 178" descr="C:\Users\Администратор\Desktop\Гвоздика (силикон), цвет- лимонныйй.jpg"/>
        <xdr:cNvPicPr/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75" y="90773250"/>
          <a:ext cx="2460625" cy="1722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7938</xdr:colOff>
      <xdr:row>456</xdr:row>
      <xdr:rowOff>7939</xdr:rowOff>
    </xdr:from>
    <xdr:to>
      <xdr:col>12</xdr:col>
      <xdr:colOff>2</xdr:colOff>
      <xdr:row>459</xdr:row>
      <xdr:rowOff>1</xdr:rowOff>
    </xdr:to>
    <xdr:pic>
      <xdr:nvPicPr>
        <xdr:cNvPr id="180" name="Рисунок 179" descr="C:\Users\Администратор\Desktop\Гвоздика (силикон), цвет- красный.jpg"/>
        <xdr:cNvPicPr/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31001" y="94400689"/>
          <a:ext cx="603250" cy="5635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7938</xdr:colOff>
      <xdr:row>456</xdr:row>
      <xdr:rowOff>7937</xdr:rowOff>
    </xdr:from>
    <xdr:to>
      <xdr:col>10</xdr:col>
      <xdr:colOff>611187</xdr:colOff>
      <xdr:row>458</xdr:row>
      <xdr:rowOff>182562</xdr:rowOff>
    </xdr:to>
    <xdr:pic>
      <xdr:nvPicPr>
        <xdr:cNvPr id="197" name="Рисунок 196" descr="C:\Users\Администратор\Desktop\Гвоздика (силикон), цвет- лимонныйй.jpg"/>
        <xdr:cNvPicPr/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9813" y="94400687"/>
          <a:ext cx="603249" cy="555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15876</xdr:colOff>
      <xdr:row>455</xdr:row>
      <xdr:rowOff>190499</xdr:rowOff>
    </xdr:from>
    <xdr:to>
      <xdr:col>12</xdr:col>
      <xdr:colOff>603251</xdr:colOff>
      <xdr:row>459</xdr:row>
      <xdr:rowOff>7938</xdr:rowOff>
    </xdr:to>
    <xdr:pic>
      <xdr:nvPicPr>
        <xdr:cNvPr id="198" name="Рисунок 197" descr="C:\Users\Администратор\Desktop\Гвоздика (силикон), цвет- лимонныйй.jpg"/>
        <xdr:cNvPicPr/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50126" y="94392749"/>
          <a:ext cx="587375" cy="5794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15876</xdr:colOff>
      <xdr:row>456</xdr:row>
      <xdr:rowOff>7938</xdr:rowOff>
    </xdr:from>
    <xdr:to>
      <xdr:col>14</xdr:col>
      <xdr:colOff>7938</xdr:colOff>
      <xdr:row>459</xdr:row>
      <xdr:rowOff>15875</xdr:rowOff>
    </xdr:to>
    <xdr:pic>
      <xdr:nvPicPr>
        <xdr:cNvPr id="199" name="Рисунок 198" descr="C:\Users\Администратор\Desktop\Гвоздика (силикон), цвет- бежевый и белый.jpg"/>
        <xdr:cNvPicPr/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61314" y="94400688"/>
          <a:ext cx="603249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7937</xdr:colOff>
      <xdr:row>487</xdr:row>
      <xdr:rowOff>1</xdr:rowOff>
    </xdr:from>
    <xdr:to>
      <xdr:col>14</xdr:col>
      <xdr:colOff>7939</xdr:colOff>
      <xdr:row>496</xdr:row>
      <xdr:rowOff>0</xdr:rowOff>
    </xdr:to>
    <xdr:pic>
      <xdr:nvPicPr>
        <xdr:cNvPr id="257" name="Рисунок 256" descr="C:\Users\Администратор\Desktop\Роза открытая кудрявая, цвет- ярко-розовый.jpg"/>
        <xdr:cNvPicPr/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9812" y="100774501"/>
          <a:ext cx="2444751" cy="1714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7937</xdr:colOff>
      <xdr:row>504</xdr:row>
      <xdr:rowOff>7938</xdr:rowOff>
    </xdr:from>
    <xdr:to>
      <xdr:col>11</xdr:col>
      <xdr:colOff>603250</xdr:colOff>
      <xdr:row>507</xdr:row>
      <xdr:rowOff>15875</xdr:rowOff>
    </xdr:to>
    <xdr:pic>
      <xdr:nvPicPr>
        <xdr:cNvPr id="258" name="Рисунок 257" descr="C:\Users\Администратор\Desktop\Роза открытая кудрявая, цвет- ярко-розовый.jpg"/>
        <xdr:cNvPicPr/>
      </xdr:nvPicPr>
      <xdr:blipFill rotWithShape="1"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31000" y="104401938"/>
          <a:ext cx="595313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3</xdr:col>
      <xdr:colOff>628788</xdr:colOff>
      <xdr:row>496</xdr:row>
      <xdr:rowOff>7938</xdr:rowOff>
    </xdr:to>
    <xdr:pic>
      <xdr:nvPicPr>
        <xdr:cNvPr id="259" name="Рисунок 258" descr="C:\Users\Администратор\Desktop\Роза Прованс 1 соцветие, цвет- розовый.jpg"/>
        <xdr:cNvPicPr/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74500"/>
          <a:ext cx="2460625" cy="1722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504</xdr:row>
      <xdr:rowOff>7937</xdr:rowOff>
    </xdr:from>
    <xdr:to>
      <xdr:col>0</xdr:col>
      <xdr:colOff>603250</xdr:colOff>
      <xdr:row>507</xdr:row>
      <xdr:rowOff>7939</xdr:rowOff>
    </xdr:to>
    <xdr:pic>
      <xdr:nvPicPr>
        <xdr:cNvPr id="260" name="Рисунок 259" descr="C:\Users\Администратор\Desktop\Роза Прованс 1 соцветие, цвет- розовый.jpg"/>
        <xdr:cNvPicPr/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04401937"/>
          <a:ext cx="603250" cy="5715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611187</xdr:colOff>
      <xdr:row>504</xdr:row>
      <xdr:rowOff>0</xdr:rowOff>
    </xdr:from>
    <xdr:to>
      <xdr:col>1</xdr:col>
      <xdr:colOff>603250</xdr:colOff>
      <xdr:row>506</xdr:row>
      <xdr:rowOff>182563</xdr:rowOff>
    </xdr:to>
    <xdr:pic>
      <xdr:nvPicPr>
        <xdr:cNvPr id="261" name="Рисунок 260" descr="C:\Users\Администратор\Desktop\Роза Прованс 1 соцветие, цвет- красный.jpg"/>
        <xdr:cNvPicPr/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187" y="104394000"/>
          <a:ext cx="603251" cy="563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</xdr:colOff>
      <xdr:row>504</xdr:row>
      <xdr:rowOff>1</xdr:rowOff>
    </xdr:from>
    <xdr:to>
      <xdr:col>2</xdr:col>
      <xdr:colOff>595313</xdr:colOff>
      <xdr:row>507</xdr:row>
      <xdr:rowOff>1</xdr:rowOff>
    </xdr:to>
    <xdr:pic>
      <xdr:nvPicPr>
        <xdr:cNvPr id="262" name="Рисунок 261" descr="C:\Users\Администратор\Desktop\Роза Прованс 1 соцветие, цвет- фиолетовый.jpg"/>
        <xdr:cNvPicPr/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46187" y="104394001"/>
          <a:ext cx="571501" cy="5715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504</xdr:row>
      <xdr:rowOff>7937</xdr:rowOff>
    </xdr:from>
    <xdr:ext cx="603250" cy="571502"/>
    <xdr:pic>
      <xdr:nvPicPr>
        <xdr:cNvPr id="263" name="Рисунок 262" descr="C:\Users\Администратор\Desktop\Роза Прованс 1 соцветие, цвет- розовый.jpg"/>
        <xdr:cNvPicPr/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04401937"/>
          <a:ext cx="603250" cy="57150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611187</xdr:colOff>
      <xdr:row>504</xdr:row>
      <xdr:rowOff>0</xdr:rowOff>
    </xdr:from>
    <xdr:ext cx="603251" cy="563563"/>
    <xdr:pic>
      <xdr:nvPicPr>
        <xdr:cNvPr id="264" name="Рисунок 263" descr="C:\Users\Администратор\Desktop\Роза Прованс 1 соцветие, цвет- красный.jpg"/>
        <xdr:cNvPicPr/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187" y="104394000"/>
          <a:ext cx="603251" cy="56356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23812</xdr:colOff>
      <xdr:row>504</xdr:row>
      <xdr:rowOff>1</xdr:rowOff>
    </xdr:from>
    <xdr:ext cx="571501" cy="571500"/>
    <xdr:pic>
      <xdr:nvPicPr>
        <xdr:cNvPr id="265" name="Рисунок 264" descr="C:\Users\Администратор\Desktop\Роза Прованс 1 соцветие, цвет- фиолетовый.jpg"/>
        <xdr:cNvPicPr/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46187" y="104394001"/>
          <a:ext cx="571501" cy="5715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0</xdr:colOff>
      <xdr:row>487</xdr:row>
      <xdr:rowOff>0</xdr:rowOff>
    </xdr:from>
    <xdr:to>
      <xdr:col>9</xdr:col>
      <xdr:colOff>7937</xdr:colOff>
      <xdr:row>496</xdr:row>
      <xdr:rowOff>0</xdr:rowOff>
    </xdr:to>
    <xdr:pic>
      <xdr:nvPicPr>
        <xdr:cNvPr id="266" name="Рисунок 265" descr="C:\Users\Администратор\Desktop\Роза Прованс 2 соцветия, цвет- фиолетовый.jpg"/>
        <xdr:cNvPicPr/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5938" y="100774500"/>
          <a:ext cx="2452687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</xdr:colOff>
      <xdr:row>463</xdr:row>
      <xdr:rowOff>0</xdr:rowOff>
    </xdr:from>
    <xdr:to>
      <xdr:col>14</xdr:col>
      <xdr:colOff>7940</xdr:colOff>
      <xdr:row>472</xdr:row>
      <xdr:rowOff>7938</xdr:rowOff>
    </xdr:to>
    <xdr:pic>
      <xdr:nvPicPr>
        <xdr:cNvPr id="272" name="Рисунок 271" descr="C:\Users\Администратор\Desktop\Роза Шармель 2 соцветия, цвет- желтый.jpg"/>
        <xdr:cNvPicPr/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76" y="95773875"/>
          <a:ext cx="2452688" cy="1722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7938</xdr:colOff>
      <xdr:row>480</xdr:row>
      <xdr:rowOff>7938</xdr:rowOff>
    </xdr:from>
    <xdr:to>
      <xdr:col>12</xdr:col>
      <xdr:colOff>603250</xdr:colOff>
      <xdr:row>483</xdr:row>
      <xdr:rowOff>7938</xdr:rowOff>
    </xdr:to>
    <xdr:pic>
      <xdr:nvPicPr>
        <xdr:cNvPr id="273" name="Рисунок 272" descr="C:\Users\Администратор\Desktop\Роза Шармель 2 соцветия, цвет- желтый.jpg"/>
        <xdr:cNvPicPr/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42188" y="99401313"/>
          <a:ext cx="595312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7938</xdr:colOff>
      <xdr:row>480</xdr:row>
      <xdr:rowOff>0</xdr:rowOff>
    </xdr:from>
    <xdr:to>
      <xdr:col>11</xdr:col>
      <xdr:colOff>0</xdr:colOff>
      <xdr:row>483</xdr:row>
      <xdr:rowOff>0</xdr:rowOff>
    </xdr:to>
    <xdr:pic>
      <xdr:nvPicPr>
        <xdr:cNvPr id="274" name="Рисунок 273" descr="C:\Users\Администратор\Desktop\Роза Шармель 2 соцветия, цвет- бежевый.jpg"/>
        <xdr:cNvPicPr/>
      </xdr:nvPicPr>
      <xdr:blipFill rotWithShape="1"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9813" y="99393375"/>
          <a:ext cx="60325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7939</xdr:colOff>
      <xdr:row>480</xdr:row>
      <xdr:rowOff>7937</xdr:rowOff>
    </xdr:from>
    <xdr:to>
      <xdr:col>11</xdr:col>
      <xdr:colOff>603251</xdr:colOff>
      <xdr:row>483</xdr:row>
      <xdr:rowOff>15875</xdr:rowOff>
    </xdr:to>
    <xdr:pic>
      <xdr:nvPicPr>
        <xdr:cNvPr id="275" name="Рисунок 274" descr="C:\Users\Администратор\Desktop\Роза Шармель 2 соцветия, цвет- розовый.jpg"/>
        <xdr:cNvPicPr/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31002" y="99401312"/>
          <a:ext cx="595312" cy="579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7938</xdr:colOff>
      <xdr:row>480</xdr:row>
      <xdr:rowOff>7938</xdr:rowOff>
    </xdr:from>
    <xdr:to>
      <xdr:col>13</xdr:col>
      <xdr:colOff>595312</xdr:colOff>
      <xdr:row>483</xdr:row>
      <xdr:rowOff>15876</xdr:rowOff>
    </xdr:to>
    <xdr:pic>
      <xdr:nvPicPr>
        <xdr:cNvPr id="276" name="Рисунок 275" descr="C:\Users\Администратор\Desktop\A_PL7256.jpg"/>
        <xdr:cNvPicPr/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53376" y="99401313"/>
          <a:ext cx="587374" cy="579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</xdr:colOff>
      <xdr:row>439</xdr:row>
      <xdr:rowOff>0</xdr:rowOff>
    </xdr:from>
    <xdr:to>
      <xdr:col>8</xdr:col>
      <xdr:colOff>603251</xdr:colOff>
      <xdr:row>447</xdr:row>
      <xdr:rowOff>182563</xdr:rowOff>
    </xdr:to>
    <xdr:pic>
      <xdr:nvPicPr>
        <xdr:cNvPr id="299" name="Рисунок 298" descr="C:\Users\Администратор\Desktop\герберы.jpg"/>
        <xdr:cNvPicPr/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5939" y="90773250"/>
          <a:ext cx="2436812" cy="1706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</xdr:colOff>
      <xdr:row>456</xdr:row>
      <xdr:rowOff>7937</xdr:rowOff>
    </xdr:from>
    <xdr:to>
      <xdr:col>9</xdr:col>
      <xdr:colOff>0</xdr:colOff>
      <xdr:row>459</xdr:row>
      <xdr:rowOff>0</xdr:rowOff>
    </xdr:to>
    <xdr:pic>
      <xdr:nvPicPr>
        <xdr:cNvPr id="300" name="Рисунок 299" descr="C:\Users\Администратор\Desktop\Белая.jpg"/>
        <xdr:cNvPicPr/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89501" y="94400687"/>
          <a:ext cx="611187" cy="563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7938</xdr:colOff>
      <xdr:row>456</xdr:row>
      <xdr:rowOff>7936</xdr:rowOff>
    </xdr:from>
    <xdr:to>
      <xdr:col>6</xdr:col>
      <xdr:colOff>603250</xdr:colOff>
      <xdr:row>458</xdr:row>
      <xdr:rowOff>182563</xdr:rowOff>
    </xdr:to>
    <xdr:pic>
      <xdr:nvPicPr>
        <xdr:cNvPr id="301" name="Рисунок 300" descr="C:\Users\Администратор\Desktop\Оранжевая.jpg"/>
        <xdr:cNvPicPr/>
      </xdr:nvPicPr>
      <xdr:blipFill rotWithShape="1"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75063" y="94400686"/>
          <a:ext cx="595312" cy="5556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</xdr:colOff>
      <xdr:row>456</xdr:row>
      <xdr:rowOff>0</xdr:rowOff>
    </xdr:from>
    <xdr:to>
      <xdr:col>8</xdr:col>
      <xdr:colOff>0</xdr:colOff>
      <xdr:row>458</xdr:row>
      <xdr:rowOff>182564</xdr:rowOff>
    </xdr:to>
    <xdr:pic>
      <xdr:nvPicPr>
        <xdr:cNvPr id="302" name="Рисунок 301" descr="C:\Users\Администратор\Desktop\Розовая.jpg"/>
        <xdr:cNvPicPr/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78314" y="94392750"/>
          <a:ext cx="611186" cy="563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504507</xdr:colOff>
      <xdr:row>462</xdr:row>
      <xdr:rowOff>230191</xdr:rowOff>
    </xdr:from>
    <xdr:to>
      <xdr:col>3</xdr:col>
      <xdr:colOff>206373</xdr:colOff>
      <xdr:row>471</xdr:row>
      <xdr:rowOff>182564</xdr:rowOff>
    </xdr:to>
    <xdr:pic>
      <xdr:nvPicPr>
        <xdr:cNvPr id="304" name="Рисунок 303" descr="C:\Users\Администратор\Desktop\IMG_0911.JPG"/>
        <xdr:cNvPicPr/>
      </xdr:nvPicPr>
      <xdr:blipFill rotWithShape="1"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5400000">
          <a:off x="414973" y="95855475"/>
          <a:ext cx="1714498" cy="1535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7938</xdr:colOff>
      <xdr:row>34</xdr:row>
      <xdr:rowOff>0</xdr:rowOff>
    </xdr:from>
    <xdr:to>
      <xdr:col>2</xdr:col>
      <xdr:colOff>7939</xdr:colOff>
      <xdr:row>36</xdr:row>
      <xdr:rowOff>182563</xdr:rowOff>
    </xdr:to>
    <xdr:pic>
      <xdr:nvPicPr>
        <xdr:cNvPr id="305" name="Рисунок 304" descr="C:\Users\Администратор\Desktop\Соцветие гортензии, цвет- синий.jpg"/>
        <xdr:cNvPicPr/>
      </xdr:nvPicPr>
      <xdr:blipFill rotWithShape="1"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6" y="6715125"/>
          <a:ext cx="611188" cy="563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</xdr:row>
      <xdr:rowOff>7939</xdr:rowOff>
    </xdr:from>
    <xdr:to>
      <xdr:col>0</xdr:col>
      <xdr:colOff>595313</xdr:colOff>
      <xdr:row>43</xdr:row>
      <xdr:rowOff>0</xdr:rowOff>
    </xdr:to>
    <xdr:pic>
      <xdr:nvPicPr>
        <xdr:cNvPr id="306" name="Рисунок 305" descr="C:\Users\Администратор\Desktop\Соцветие гортензии, цвет- синий радужный.jpg"/>
        <xdr:cNvPicPr/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866064"/>
          <a:ext cx="595313" cy="5635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612913</xdr:colOff>
      <xdr:row>43</xdr:row>
      <xdr:rowOff>0</xdr:rowOff>
    </xdr:to>
    <xdr:pic>
      <xdr:nvPicPr>
        <xdr:cNvPr id="307" name="Рисунок 306" descr="C:\Users\Администратор\Desktop\Соцветие гортензии, цвет- розовый.jpg"/>
        <xdr:cNvPicPr/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33563" y="7858125"/>
          <a:ext cx="611187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612913</xdr:colOff>
      <xdr:row>37</xdr:row>
      <xdr:rowOff>0</xdr:rowOff>
    </xdr:to>
    <xdr:pic>
      <xdr:nvPicPr>
        <xdr:cNvPr id="308" name="Рисунок 307" descr="C:\Users\Администратор\Desktop\Соцветие гортензии, цвет- персиковый.jpg"/>
        <xdr:cNvPicPr/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33563" y="6715125"/>
          <a:ext cx="611187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28</xdr:row>
      <xdr:rowOff>1</xdr:rowOff>
    </xdr:from>
    <xdr:to>
      <xdr:col>0</xdr:col>
      <xdr:colOff>603251</xdr:colOff>
      <xdr:row>31</xdr:row>
      <xdr:rowOff>15875</xdr:rowOff>
    </xdr:to>
    <xdr:pic>
      <xdr:nvPicPr>
        <xdr:cNvPr id="309" name="Рисунок 308" descr="C:\Users\Администратор\Desktop\Соцветие гортензии, цвет- пастель.jpg"/>
        <xdr:cNvPicPr/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5572126"/>
          <a:ext cx="603250" cy="587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28</xdr:row>
      <xdr:rowOff>1</xdr:rowOff>
    </xdr:from>
    <xdr:to>
      <xdr:col>2</xdr:col>
      <xdr:colOff>0</xdr:colOff>
      <xdr:row>31</xdr:row>
      <xdr:rowOff>1</xdr:rowOff>
    </xdr:to>
    <xdr:pic>
      <xdr:nvPicPr>
        <xdr:cNvPr id="310" name="Рисунок 309" descr="C:\Users\Администратор\Desktop\Соцветие гортензии, цвет- белый.jpg"/>
        <xdr:cNvPicPr/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1188" y="5572126"/>
          <a:ext cx="611187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34</xdr:row>
      <xdr:rowOff>1</xdr:rowOff>
    </xdr:from>
    <xdr:to>
      <xdr:col>0</xdr:col>
      <xdr:colOff>603251</xdr:colOff>
      <xdr:row>37</xdr:row>
      <xdr:rowOff>0</xdr:rowOff>
    </xdr:to>
    <xdr:pic>
      <xdr:nvPicPr>
        <xdr:cNvPr id="311" name="Рисунок 310" descr="C:\Users\Администратор\Desktop\Соцветие гортензии, цвет- нежно-зеленый.jpg"/>
        <xdr:cNvPicPr/>
      </xdr:nvPicPr>
      <xdr:blipFill rotWithShape="1"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6715126"/>
          <a:ext cx="603250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7937</xdr:colOff>
      <xdr:row>40</xdr:row>
      <xdr:rowOff>7937</xdr:rowOff>
    </xdr:from>
    <xdr:to>
      <xdr:col>2</xdr:col>
      <xdr:colOff>603250</xdr:colOff>
      <xdr:row>43</xdr:row>
      <xdr:rowOff>7938</xdr:rowOff>
    </xdr:to>
    <xdr:pic>
      <xdr:nvPicPr>
        <xdr:cNvPr id="312" name="Рисунок 311" descr="C:\Users\Администратор\Desktop\Соцветие гортензии, цвет- красный.jpg"/>
        <xdr:cNvPicPr/>
      </xdr:nvPicPr>
      <xdr:blipFill rotWithShape="1"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0312" y="7866062"/>
          <a:ext cx="595313" cy="571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7939</xdr:colOff>
      <xdr:row>208</xdr:row>
      <xdr:rowOff>15875</xdr:rowOff>
    </xdr:from>
    <xdr:to>
      <xdr:col>8</xdr:col>
      <xdr:colOff>0</xdr:colOff>
      <xdr:row>211</xdr:row>
      <xdr:rowOff>0</xdr:rowOff>
    </xdr:to>
    <xdr:pic>
      <xdr:nvPicPr>
        <xdr:cNvPr id="315" name="Рисунок 314"/>
        <xdr:cNvPicPr/>
      </xdr:nvPicPr>
      <xdr:blipFill rotWithShape="1"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27" t="-568" b="-1"/>
        <a:stretch/>
      </xdr:blipFill>
      <xdr:spPr bwMode="auto">
        <a:xfrm>
          <a:off x="4286252" y="42878375"/>
          <a:ext cx="603248" cy="555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23813</xdr:colOff>
      <xdr:row>208</xdr:row>
      <xdr:rowOff>15875</xdr:rowOff>
    </xdr:from>
    <xdr:to>
      <xdr:col>9</xdr:col>
      <xdr:colOff>15874</xdr:colOff>
      <xdr:row>211</xdr:row>
      <xdr:rowOff>0</xdr:rowOff>
    </xdr:to>
    <xdr:pic>
      <xdr:nvPicPr>
        <xdr:cNvPr id="316" name="Рисунок 315"/>
        <xdr:cNvPicPr/>
      </xdr:nvPicPr>
      <xdr:blipFill rotWithShape="1"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75281" b="-2319"/>
        <a:stretch/>
      </xdr:blipFill>
      <xdr:spPr bwMode="auto">
        <a:xfrm>
          <a:off x="4913313" y="42878375"/>
          <a:ext cx="603249" cy="555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7</xdr:col>
      <xdr:colOff>0</xdr:colOff>
      <xdr:row>115</xdr:row>
      <xdr:rowOff>8282</xdr:rowOff>
    </xdr:to>
    <xdr:pic>
      <xdr:nvPicPr>
        <xdr:cNvPr id="317" name="Рисунок 316" descr="C:\Users\Администратор\Desktop\Роза шар розовый.jpg"/>
        <xdr:cNvPicPr/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77478" y="23058783"/>
          <a:ext cx="612913" cy="579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136</xdr:row>
      <xdr:rowOff>8284</xdr:rowOff>
    </xdr:from>
    <xdr:to>
      <xdr:col>6</xdr:col>
      <xdr:colOff>1</xdr:colOff>
      <xdr:row>139</xdr:row>
      <xdr:rowOff>0</xdr:rowOff>
    </xdr:to>
    <xdr:pic>
      <xdr:nvPicPr>
        <xdr:cNvPr id="318" name="Рисунок 317" descr="C:\Users\Администратор\Desktop\Фото для Прайса\Обработано\14. Роза Пионовидная 1+1\Основные фото\Роза Пионовидная 1+1 - бежевый.jpg"/>
        <xdr:cNvPicPr/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64565" y="28069762"/>
          <a:ext cx="612914" cy="563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8282</xdr:colOff>
      <xdr:row>208</xdr:row>
      <xdr:rowOff>0</xdr:rowOff>
    </xdr:from>
    <xdr:to>
      <xdr:col>14</xdr:col>
      <xdr:colOff>8282</xdr:colOff>
      <xdr:row>211</xdr:row>
      <xdr:rowOff>0</xdr:rowOff>
    </xdr:to>
    <xdr:pic>
      <xdr:nvPicPr>
        <xdr:cNvPr id="320" name="Рисунок 319" descr="C:\Users\Администратор\Desktop\Фото для Прайса\Обработано\24. Роза полуоткрытая Весна\Основные фото\Роза полуоткрытая Весна - светло-розовый.jpg"/>
        <xdr:cNvPicPr/>
      </xdr:nvPicPr>
      <xdr:blipFill rotWithShape="1"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76152" y="43069565"/>
          <a:ext cx="612913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</xdr:colOff>
      <xdr:row>28</xdr:row>
      <xdr:rowOff>8283</xdr:rowOff>
    </xdr:from>
    <xdr:to>
      <xdr:col>13</xdr:col>
      <xdr:colOff>0</xdr:colOff>
      <xdr:row>31</xdr:row>
      <xdr:rowOff>1</xdr:rowOff>
    </xdr:to>
    <xdr:pic>
      <xdr:nvPicPr>
        <xdr:cNvPr id="319" name="Рисунок 318" descr="C:\Users\Администратор\Desktop\IMG_1076.JPG"/>
        <xdr:cNvPicPr/>
      </xdr:nvPicPr>
      <xdr:blipFill rotWithShape="1"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54958" y="5772979"/>
          <a:ext cx="612912" cy="5632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47</xdr:row>
      <xdr:rowOff>0</xdr:rowOff>
    </xdr:from>
    <xdr:to>
      <xdr:col>3</xdr:col>
      <xdr:colOff>612914</xdr:colOff>
      <xdr:row>56</xdr:row>
      <xdr:rowOff>0</xdr:rowOff>
    </xdr:to>
    <xdr:pic>
      <xdr:nvPicPr>
        <xdr:cNvPr id="322" name="Рисунок 321" descr="C:\Users\Администратор\Desktop\Фото для Прайса\Обработано\4. Гортензия кустовая 5 соцветий\Гортензия кустовая 5 соцветий - белый.jpg"/>
        <xdr:cNvPicPr/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433891"/>
          <a:ext cx="2451652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8284</xdr:colOff>
      <xdr:row>47</xdr:row>
      <xdr:rowOff>0</xdr:rowOff>
    </xdr:from>
    <xdr:to>
      <xdr:col>14</xdr:col>
      <xdr:colOff>8284</xdr:colOff>
      <xdr:row>56</xdr:row>
      <xdr:rowOff>8283</xdr:rowOff>
    </xdr:to>
    <xdr:pic>
      <xdr:nvPicPr>
        <xdr:cNvPr id="323" name="Рисунок 322" descr="C:\Users\Администратор\Desktop\Фото для Прайса\Обработано\6. Орхидея 9 соцветий HQ\Орхидея 9 соцветий HQ - белый.jpg"/>
        <xdr:cNvPicPr/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7414" y="9433891"/>
          <a:ext cx="2451652" cy="17227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8282</xdr:colOff>
      <xdr:row>34</xdr:row>
      <xdr:rowOff>8283</xdr:rowOff>
    </xdr:from>
    <xdr:to>
      <xdr:col>14</xdr:col>
      <xdr:colOff>16565</xdr:colOff>
      <xdr:row>37</xdr:row>
      <xdr:rowOff>16565</xdr:rowOff>
    </xdr:to>
    <xdr:pic>
      <xdr:nvPicPr>
        <xdr:cNvPr id="324" name="Рисунок 323" descr="C:\Users\Администратор\Desktop\Фото для Прайса\Обработано\3. Орхидея 11 соцветий\Основные фото\Орхидея 11 соцветий -бело-фиолетовый.jpg"/>
        <xdr:cNvPicPr/>
      </xdr:nvPicPr>
      <xdr:blipFill rotWithShape="1"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76152" y="6915979"/>
          <a:ext cx="621196" cy="579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</xdr:colOff>
      <xdr:row>34</xdr:row>
      <xdr:rowOff>8283</xdr:rowOff>
    </xdr:from>
    <xdr:to>
      <xdr:col>12</xdr:col>
      <xdr:colOff>1</xdr:colOff>
      <xdr:row>37</xdr:row>
      <xdr:rowOff>8283</xdr:rowOff>
    </xdr:to>
    <xdr:pic>
      <xdr:nvPicPr>
        <xdr:cNvPr id="325" name="Рисунок 324" descr="C:\Users\Администратор\Desktop\Фото для Прайса\Обработано\3. Орхидея 11 соцветий\Основные фото\Орхидея 11 соцветий - синий.jpg"/>
        <xdr:cNvPicPr/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42044" y="6915979"/>
          <a:ext cx="612913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157369</xdr:colOff>
      <xdr:row>414</xdr:row>
      <xdr:rowOff>8284</xdr:rowOff>
    </xdr:from>
    <xdr:to>
      <xdr:col>3</xdr:col>
      <xdr:colOff>380999</xdr:colOff>
      <xdr:row>423</xdr:row>
      <xdr:rowOff>8283</xdr:rowOff>
    </xdr:to>
    <xdr:pic>
      <xdr:nvPicPr>
        <xdr:cNvPr id="327" name="Рисунок 326" descr="C:\Users\Администратор\Desktop\Цветы. март 2016\Цветы. март 2016\125A9382.jpg"/>
        <xdr:cNvPicPr/>
      </xdr:nvPicPr>
      <xdr:blipFill rotWithShape="1"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7369" y="85816110"/>
          <a:ext cx="2062369" cy="1714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8282</xdr:colOff>
      <xdr:row>431</xdr:row>
      <xdr:rowOff>1</xdr:rowOff>
    </xdr:from>
    <xdr:to>
      <xdr:col>1</xdr:col>
      <xdr:colOff>0</xdr:colOff>
      <xdr:row>434</xdr:row>
      <xdr:rowOff>1</xdr:rowOff>
    </xdr:to>
    <xdr:pic>
      <xdr:nvPicPr>
        <xdr:cNvPr id="328" name="Рисунок 327" descr="C:\Users\Администратор\Desktop\Цветы. март 2016\Цветы. март 2016\125A9382.jpg"/>
        <xdr:cNvPicPr/>
      </xdr:nvPicPr>
      <xdr:blipFill rotWithShape="1"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82" y="89427327"/>
          <a:ext cx="60463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</xdr:colOff>
      <xdr:row>64</xdr:row>
      <xdr:rowOff>8283</xdr:rowOff>
    </xdr:from>
    <xdr:to>
      <xdr:col>8</xdr:col>
      <xdr:colOff>0</xdr:colOff>
      <xdr:row>67</xdr:row>
      <xdr:rowOff>0</xdr:rowOff>
    </xdr:to>
    <xdr:pic>
      <xdr:nvPicPr>
        <xdr:cNvPr id="329" name="Рисунок 328" descr="C:\Users\Администратор\Desktop\Фото для Прайса\Обработано\5. Роза Гранд 3+1\Основные фото\Роза Гранд 3+1 - розовый.jpg"/>
        <xdr:cNvPicPr/>
      </xdr:nvPicPr>
      <xdr:blipFill rotWithShape="1"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90392" y="13061674"/>
          <a:ext cx="612912" cy="5632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8284</xdr:colOff>
      <xdr:row>64</xdr:row>
      <xdr:rowOff>2</xdr:rowOff>
    </xdr:from>
    <xdr:to>
      <xdr:col>6</xdr:col>
      <xdr:colOff>604631</xdr:colOff>
      <xdr:row>67</xdr:row>
      <xdr:rowOff>8284</xdr:rowOff>
    </xdr:to>
    <xdr:pic>
      <xdr:nvPicPr>
        <xdr:cNvPr id="330" name="Рисунок 329" descr="C:\Users\Администратор\Desktop\Фото для Прайса\Обработано\5. Роза Гранд 3+1\Основные фото\Роза Гранд 3+1 - персиково-розовый.jpg"/>
        <xdr:cNvPicPr/>
      </xdr:nvPicPr>
      <xdr:blipFill rotWithShape="1"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85762" y="13053393"/>
          <a:ext cx="596347" cy="579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8283</xdr:colOff>
      <xdr:row>64</xdr:row>
      <xdr:rowOff>0</xdr:rowOff>
    </xdr:from>
    <xdr:to>
      <xdr:col>6</xdr:col>
      <xdr:colOff>0</xdr:colOff>
      <xdr:row>67</xdr:row>
      <xdr:rowOff>8284</xdr:rowOff>
    </xdr:to>
    <xdr:pic>
      <xdr:nvPicPr>
        <xdr:cNvPr id="331" name="Рисунок 330" descr="C:\Users\Администратор\Desktop\Фото для Прайса\Обработано\5. Роза Гранд 3+1\Основные фото\Роза Гранд 3+1 - молочно-розовый.jpg"/>
        <xdr:cNvPicPr/>
      </xdr:nvPicPr>
      <xdr:blipFill rotWithShape="1"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72848" y="13053391"/>
          <a:ext cx="604630" cy="5797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</xdr:colOff>
      <xdr:row>64</xdr:row>
      <xdr:rowOff>1</xdr:rowOff>
    </xdr:from>
    <xdr:to>
      <xdr:col>12</xdr:col>
      <xdr:colOff>2</xdr:colOff>
      <xdr:row>67</xdr:row>
      <xdr:rowOff>8283</xdr:rowOff>
    </xdr:to>
    <xdr:pic>
      <xdr:nvPicPr>
        <xdr:cNvPr id="332" name="Рисунок 331" descr="C:\Users\Администратор\Desktop\Фото для Прайса\Обработано\6. Орхидея 9 соцветий HQ\Основные фото\Орхидея 9 соцветий HQ - фуксия.jpg"/>
        <xdr:cNvPicPr/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42044" y="13053392"/>
          <a:ext cx="612914" cy="579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8282</xdr:colOff>
      <xdr:row>208</xdr:row>
      <xdr:rowOff>8282</xdr:rowOff>
    </xdr:from>
    <xdr:to>
      <xdr:col>3</xdr:col>
      <xdr:colOff>0</xdr:colOff>
      <xdr:row>211</xdr:row>
      <xdr:rowOff>0</xdr:rowOff>
    </xdr:to>
    <xdr:pic>
      <xdr:nvPicPr>
        <xdr:cNvPr id="333" name="Рисунок 332" descr="C:\Users\Администратор\Desktop\Фото для Прайса\Обработано\22. Роза открытая плотная\Основные фото\Роза открытая плотная - пурпур.jpg"/>
        <xdr:cNvPicPr/>
      </xdr:nvPicPr>
      <xdr:blipFill rotWithShape="1"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4108" y="43077847"/>
          <a:ext cx="604631" cy="5632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8283</xdr:colOff>
      <xdr:row>160</xdr:row>
      <xdr:rowOff>0</xdr:rowOff>
    </xdr:from>
    <xdr:to>
      <xdr:col>7</xdr:col>
      <xdr:colOff>8283</xdr:colOff>
      <xdr:row>162</xdr:row>
      <xdr:rowOff>182217</xdr:rowOff>
    </xdr:to>
    <xdr:pic>
      <xdr:nvPicPr>
        <xdr:cNvPr id="334" name="Рисунок 333" descr="C:\Users\Администратор\Desktop\Фото для Прайса\Обработано\17. Дельфиниум\Основные фото\Дельфиниум -  голубой.jpg"/>
        <xdr:cNvPicPr/>
      </xdr:nvPicPr>
      <xdr:blipFill rotWithShape="1"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85761" y="33064174"/>
          <a:ext cx="612913" cy="5632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8283</xdr:colOff>
      <xdr:row>119</xdr:row>
      <xdr:rowOff>0</xdr:rowOff>
    </xdr:from>
    <xdr:to>
      <xdr:col>3</xdr:col>
      <xdr:colOff>612913</xdr:colOff>
      <xdr:row>128</xdr:row>
      <xdr:rowOff>8283</xdr:rowOff>
    </xdr:to>
    <xdr:pic>
      <xdr:nvPicPr>
        <xdr:cNvPr id="335" name="Рисунок 334" descr="C:\Users\Администратор\Desktop\Фото для Прайса\Обработано\13. Букет Тюльпанов 7 шт\Букет тюльпанов 7 штук - розовый.jpg"/>
        <xdr:cNvPicPr/>
      </xdr:nvPicPr>
      <xdr:blipFill rotWithShape="1"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83" y="24441978"/>
          <a:ext cx="2443369" cy="17227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8282</xdr:colOff>
      <xdr:row>136</xdr:row>
      <xdr:rowOff>8283</xdr:rowOff>
    </xdr:from>
    <xdr:to>
      <xdr:col>2</xdr:col>
      <xdr:colOff>0</xdr:colOff>
      <xdr:row>139</xdr:row>
      <xdr:rowOff>16565</xdr:rowOff>
    </xdr:to>
    <xdr:pic>
      <xdr:nvPicPr>
        <xdr:cNvPr id="336" name="Рисунок 335" descr="C:\Users\Администратор\Desktop\Фото для Прайса\Обработано\13. Букет Тюльпанов 7 шт\Букет тюльпанов 7 штук - розовый.jpg"/>
        <xdr:cNvPicPr/>
      </xdr:nvPicPr>
      <xdr:blipFill rotWithShape="1"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1195" y="28069761"/>
          <a:ext cx="604631" cy="579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136</xdr:row>
      <xdr:rowOff>1</xdr:rowOff>
    </xdr:from>
    <xdr:to>
      <xdr:col>0</xdr:col>
      <xdr:colOff>604630</xdr:colOff>
      <xdr:row>139</xdr:row>
      <xdr:rowOff>1</xdr:rowOff>
    </xdr:to>
    <xdr:pic>
      <xdr:nvPicPr>
        <xdr:cNvPr id="337" name="Рисунок 336" descr="C:\Users\Администратор\Desktop\Фото для Прайса\Обработано\13. Букет Тюльпанов 7 шт\Основные фото\Букет тюльпанов 7 штук - белый.jpg"/>
        <xdr:cNvPicPr/>
      </xdr:nvPicPr>
      <xdr:blipFill rotWithShape="1"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28061479"/>
          <a:ext cx="604629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8284</xdr:colOff>
      <xdr:row>136</xdr:row>
      <xdr:rowOff>8284</xdr:rowOff>
    </xdr:from>
    <xdr:to>
      <xdr:col>2</xdr:col>
      <xdr:colOff>604632</xdr:colOff>
      <xdr:row>139</xdr:row>
      <xdr:rowOff>16566</xdr:rowOff>
    </xdr:to>
    <xdr:pic>
      <xdr:nvPicPr>
        <xdr:cNvPr id="338" name="Рисунок 337" descr="C:\Users\Администратор\Desktop\Фото для Прайса\Обработано\13. Букет Тюльпанов 7 шт\Основные фото\Букет тюльпанов 7 штук - оранжевый.jpg"/>
        <xdr:cNvPicPr/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4110" y="28069762"/>
          <a:ext cx="596348" cy="579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8284</xdr:colOff>
      <xdr:row>136</xdr:row>
      <xdr:rowOff>8284</xdr:rowOff>
    </xdr:from>
    <xdr:to>
      <xdr:col>3</xdr:col>
      <xdr:colOff>612913</xdr:colOff>
      <xdr:row>139</xdr:row>
      <xdr:rowOff>16566</xdr:rowOff>
    </xdr:to>
    <xdr:pic>
      <xdr:nvPicPr>
        <xdr:cNvPr id="339" name="Рисунок 338" descr="C:\Users\Администратор\Desktop\Фото для Прайса\Обработано\13. Букет Тюльпанов 7 шт\Основные фото\Букет тюльпанов 7 штук - красный.jpg"/>
        <xdr:cNvPicPr/>
      </xdr:nvPicPr>
      <xdr:blipFill rotWithShape="1"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47023" y="28069762"/>
          <a:ext cx="604629" cy="579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8283</xdr:colOff>
      <xdr:row>143</xdr:row>
      <xdr:rowOff>8282</xdr:rowOff>
    </xdr:from>
    <xdr:to>
      <xdr:col>3</xdr:col>
      <xdr:colOff>612913</xdr:colOff>
      <xdr:row>152</xdr:row>
      <xdr:rowOff>8283</xdr:rowOff>
    </xdr:to>
    <xdr:pic>
      <xdr:nvPicPr>
        <xdr:cNvPr id="313" name="Рисунок 312" descr="C:\Users\Администратор\Desktop\Фото для Прайса\Обработано\16. Тюльпан открытый\Основные фото\Тюльпан открытый - оранжевый.jpg"/>
        <xdr:cNvPicPr/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3" y="29452956"/>
          <a:ext cx="2443369" cy="1714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8284</xdr:colOff>
      <xdr:row>366</xdr:row>
      <xdr:rowOff>0</xdr:rowOff>
    </xdr:from>
    <xdr:to>
      <xdr:col>14</xdr:col>
      <xdr:colOff>8284</xdr:colOff>
      <xdr:row>375</xdr:row>
      <xdr:rowOff>8282</xdr:rowOff>
    </xdr:to>
    <xdr:pic>
      <xdr:nvPicPr>
        <xdr:cNvPr id="321" name="Рисунок 320" descr="C:\Users\Администратор\Desktop\Фото для Прайса\Обработано\45. Груша\Груша.jpg"/>
        <xdr:cNvPicPr/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7414" y="75802435"/>
          <a:ext cx="2451652" cy="1722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389</xdr:row>
      <xdr:rowOff>231913</xdr:rowOff>
    </xdr:from>
    <xdr:to>
      <xdr:col>3</xdr:col>
      <xdr:colOff>612913</xdr:colOff>
      <xdr:row>399</xdr:row>
      <xdr:rowOff>0</xdr:rowOff>
    </xdr:to>
    <xdr:pic>
      <xdr:nvPicPr>
        <xdr:cNvPr id="326" name="Рисунок 325" descr="C:\Users\Администратор\Desktop\Фото для Прайса\Обработано\45. Груша\Яблоко.jpg"/>
        <xdr:cNvPicPr/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0796848"/>
          <a:ext cx="2451651" cy="1722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8284</xdr:colOff>
      <xdr:row>390</xdr:row>
      <xdr:rowOff>1</xdr:rowOff>
    </xdr:from>
    <xdr:to>
      <xdr:col>9</xdr:col>
      <xdr:colOff>8284</xdr:colOff>
      <xdr:row>399</xdr:row>
      <xdr:rowOff>8283</xdr:rowOff>
    </xdr:to>
    <xdr:pic>
      <xdr:nvPicPr>
        <xdr:cNvPr id="340" name="Рисунок 339" descr="C:\Users\Администратор\Desktop\Фото для Прайса\Обработано\45. Груша\Яблоко 3.jpg"/>
        <xdr:cNvPicPr/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849" y="80805131"/>
          <a:ext cx="2451652" cy="1722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406</xdr:row>
      <xdr:rowOff>190499</xdr:rowOff>
    </xdr:from>
    <xdr:to>
      <xdr:col>1</xdr:col>
      <xdr:colOff>0</xdr:colOff>
      <xdr:row>410</xdr:row>
      <xdr:rowOff>0</xdr:rowOff>
    </xdr:to>
    <xdr:pic>
      <xdr:nvPicPr>
        <xdr:cNvPr id="341" name="Рисунок 340" descr="C:\Users\Администратор\Desktop\Фото для Прайса\Обработано\45. Груша\125A9369.jpg"/>
        <xdr:cNvPicPr/>
      </xdr:nvPicPr>
      <xdr:blipFill rotWithShape="1"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84424629"/>
          <a:ext cx="612913" cy="571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</xdr:colOff>
      <xdr:row>406</xdr:row>
      <xdr:rowOff>182216</xdr:rowOff>
    </xdr:from>
    <xdr:to>
      <xdr:col>6</xdr:col>
      <xdr:colOff>1</xdr:colOff>
      <xdr:row>409</xdr:row>
      <xdr:rowOff>182217</xdr:rowOff>
    </xdr:to>
    <xdr:pic>
      <xdr:nvPicPr>
        <xdr:cNvPr id="342" name="Рисунок 341" descr="C:\Users\Администратор\Desktop\Фото для Прайса\Обработано\45. Груша\125A9369.jpg"/>
        <xdr:cNvPicPr/>
      </xdr:nvPicPr>
      <xdr:blipFill rotWithShape="1"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64566" y="84416346"/>
          <a:ext cx="612913" cy="571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8284</xdr:colOff>
      <xdr:row>407</xdr:row>
      <xdr:rowOff>0</xdr:rowOff>
    </xdr:from>
    <xdr:to>
      <xdr:col>11</xdr:col>
      <xdr:colOff>8283</xdr:colOff>
      <xdr:row>410</xdr:row>
      <xdr:rowOff>8283</xdr:rowOff>
    </xdr:to>
    <xdr:pic>
      <xdr:nvPicPr>
        <xdr:cNvPr id="343" name="Рисунок 342" descr="C:\Users\Администратор\Desktop\Фото для Прайса\Обработано\45. Груша\Хурма.jpg"/>
        <xdr:cNvPicPr/>
      </xdr:nvPicPr>
      <xdr:blipFill rotWithShape="1"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37414" y="84424630"/>
          <a:ext cx="612912" cy="5797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8284</xdr:colOff>
      <xdr:row>390</xdr:row>
      <xdr:rowOff>8283</xdr:rowOff>
    </xdr:from>
    <xdr:to>
      <xdr:col>14</xdr:col>
      <xdr:colOff>1</xdr:colOff>
      <xdr:row>399</xdr:row>
      <xdr:rowOff>8283</xdr:rowOff>
    </xdr:to>
    <xdr:pic>
      <xdr:nvPicPr>
        <xdr:cNvPr id="344" name="Рисунок 343" descr="C:\Users\Администратор\Desktop\Фото для Прайса\Обработано\45. Груша\Хурма 2.jpg"/>
        <xdr:cNvPicPr/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7414" y="80813413"/>
          <a:ext cx="2443369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8283</xdr:colOff>
      <xdr:row>383</xdr:row>
      <xdr:rowOff>0</xdr:rowOff>
    </xdr:from>
    <xdr:to>
      <xdr:col>11</xdr:col>
      <xdr:colOff>8283</xdr:colOff>
      <xdr:row>386</xdr:row>
      <xdr:rowOff>16565</xdr:rowOff>
    </xdr:to>
    <xdr:pic>
      <xdr:nvPicPr>
        <xdr:cNvPr id="345" name="Рисунок 344" descr="C:\Users\Администратор\Desktop\Фото для Прайса\Обработано\45. Груша\Основные фото\Груши 2.jpg"/>
        <xdr:cNvPicPr/>
      </xdr:nvPicPr>
      <xdr:blipFill rotWithShape="1"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37413" y="79421935"/>
          <a:ext cx="612913" cy="5880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317</xdr:row>
      <xdr:rowOff>240195</xdr:rowOff>
    </xdr:from>
    <xdr:to>
      <xdr:col>3</xdr:col>
      <xdr:colOff>612914</xdr:colOff>
      <xdr:row>326</xdr:row>
      <xdr:rowOff>182218</xdr:rowOff>
    </xdr:to>
    <xdr:pic>
      <xdr:nvPicPr>
        <xdr:cNvPr id="346" name="Рисунок 345" descr="C:\Users\Администратор\Desktop\Фото для Прайса\Обработано\0. Цветок — копия\Лист орхидеи 21 см.jpg"/>
        <xdr:cNvPicPr/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5797043"/>
          <a:ext cx="2451652" cy="17062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298176</xdr:colOff>
      <xdr:row>318</xdr:row>
      <xdr:rowOff>16566</xdr:rowOff>
    </xdr:from>
    <xdr:to>
      <xdr:col>8</xdr:col>
      <xdr:colOff>347871</xdr:colOff>
      <xdr:row>327</xdr:row>
      <xdr:rowOff>1</xdr:rowOff>
    </xdr:to>
    <xdr:pic>
      <xdr:nvPicPr>
        <xdr:cNvPr id="347" name="Рисунок 346" descr="C:\Users\Администратор\Desktop\Фото для Прайса\Обработано\0. Цветок — копия\Лист орхидеи 21 см.jpg"/>
        <xdr:cNvPicPr/>
      </xdr:nvPicPr>
      <xdr:blipFill rotWithShape="1"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62741" y="65813609"/>
          <a:ext cx="1888434" cy="16979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335</xdr:row>
      <xdr:rowOff>1</xdr:rowOff>
    </xdr:from>
    <xdr:to>
      <xdr:col>1</xdr:col>
      <xdr:colOff>8284</xdr:colOff>
      <xdr:row>338</xdr:row>
      <xdr:rowOff>16566</xdr:rowOff>
    </xdr:to>
    <xdr:pic>
      <xdr:nvPicPr>
        <xdr:cNvPr id="348" name="Рисунок 347" descr="C:\Users\Администратор\Desktop\Фото для Прайса\Обработано\0. Цветок — копия\Лист орхидеи 21 см - 2.jpg"/>
        <xdr:cNvPicPr/>
      </xdr:nvPicPr>
      <xdr:blipFill rotWithShape="1"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69416544"/>
          <a:ext cx="621196" cy="5880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604631</xdr:colOff>
      <xdr:row>335</xdr:row>
      <xdr:rowOff>8282</xdr:rowOff>
    </xdr:from>
    <xdr:to>
      <xdr:col>6</xdr:col>
      <xdr:colOff>0</xdr:colOff>
      <xdr:row>337</xdr:row>
      <xdr:rowOff>190500</xdr:rowOff>
    </xdr:to>
    <xdr:pic>
      <xdr:nvPicPr>
        <xdr:cNvPr id="349" name="Рисунок 348" descr="C:\Users\Администратор\Desktop\Фото для Прайса\Обработано\0. Цветок — копия\Лист орхидеи 25 см - 2.jpg"/>
        <xdr:cNvPicPr/>
      </xdr:nvPicPr>
      <xdr:blipFill rotWithShape="1"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56283" y="69424825"/>
          <a:ext cx="621195" cy="5632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140805</xdr:colOff>
      <xdr:row>222</xdr:row>
      <xdr:rowOff>8283</xdr:rowOff>
    </xdr:from>
    <xdr:to>
      <xdr:col>8</xdr:col>
      <xdr:colOff>521805</xdr:colOff>
      <xdr:row>231</xdr:row>
      <xdr:rowOff>8282</xdr:rowOff>
    </xdr:to>
    <xdr:pic>
      <xdr:nvPicPr>
        <xdr:cNvPr id="350" name="Рисунок 349" descr="C:\Users\Администратор\Desktop\Фото для Прайса\Обработано\26. Душистый горошек\125A9589.jpg"/>
        <xdr:cNvPicPr/>
      </xdr:nvPicPr>
      <xdr:blipFill rotWithShape="1"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05370" y="45794544"/>
          <a:ext cx="2219739" cy="1714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8283</xdr:colOff>
      <xdr:row>239</xdr:row>
      <xdr:rowOff>1</xdr:rowOff>
    </xdr:from>
    <xdr:to>
      <xdr:col>6</xdr:col>
      <xdr:colOff>8283</xdr:colOff>
      <xdr:row>242</xdr:row>
      <xdr:rowOff>8282</xdr:rowOff>
    </xdr:to>
    <xdr:pic>
      <xdr:nvPicPr>
        <xdr:cNvPr id="351" name="Рисунок 350" descr="C:\Users\Администратор\Desktop\Фото для Прайса\Обработано\26. Душистый горошек\125A9589.jpg"/>
        <xdr:cNvPicPr/>
      </xdr:nvPicPr>
      <xdr:blipFill rotWithShape="1"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72848" y="49405762"/>
          <a:ext cx="612913" cy="579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16566</xdr:colOff>
      <xdr:row>239</xdr:row>
      <xdr:rowOff>8283</xdr:rowOff>
    </xdr:from>
    <xdr:to>
      <xdr:col>7</xdr:col>
      <xdr:colOff>0</xdr:colOff>
      <xdr:row>242</xdr:row>
      <xdr:rowOff>16565</xdr:rowOff>
    </xdr:to>
    <xdr:pic>
      <xdr:nvPicPr>
        <xdr:cNvPr id="352" name="Рисунок 351" descr="C:\Users\Администратор\Desktop\Фото для Прайса\Обработано\26. Душистый горошек\125A9590.jpg"/>
        <xdr:cNvPicPr/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94044" y="49414044"/>
          <a:ext cx="596347" cy="579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</xdr:colOff>
      <xdr:row>270</xdr:row>
      <xdr:rowOff>1</xdr:rowOff>
    </xdr:from>
    <xdr:to>
      <xdr:col>14</xdr:col>
      <xdr:colOff>2</xdr:colOff>
      <xdr:row>279</xdr:row>
      <xdr:rowOff>8283</xdr:rowOff>
    </xdr:to>
    <xdr:pic>
      <xdr:nvPicPr>
        <xdr:cNvPr id="353" name="Рисунок 352" descr="C:\Users\Администратор\Desktop\Фото для Прайса\Обработано\33. Гипсофила\Гипсофила.jpg"/>
        <xdr:cNvPicPr/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132" y="55791653"/>
          <a:ext cx="2451652" cy="1722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</xdr:colOff>
      <xdr:row>287</xdr:row>
      <xdr:rowOff>8283</xdr:rowOff>
    </xdr:from>
    <xdr:to>
      <xdr:col>11</xdr:col>
      <xdr:colOff>0</xdr:colOff>
      <xdr:row>290</xdr:row>
      <xdr:rowOff>0</xdr:rowOff>
    </xdr:to>
    <xdr:pic>
      <xdr:nvPicPr>
        <xdr:cNvPr id="354" name="Рисунок 353" descr="C:\Users\Администратор\Desktop\Фото для Прайса\Обработано\33. Гипсофила\Гипсофила.jpg"/>
        <xdr:cNvPicPr/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29131" y="59419435"/>
          <a:ext cx="612912" cy="5632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496959</xdr:colOff>
      <xdr:row>246</xdr:row>
      <xdr:rowOff>1</xdr:rowOff>
    </xdr:from>
    <xdr:to>
      <xdr:col>3</xdr:col>
      <xdr:colOff>49696</xdr:colOff>
      <xdr:row>255</xdr:row>
      <xdr:rowOff>0</xdr:rowOff>
    </xdr:to>
    <xdr:pic>
      <xdr:nvPicPr>
        <xdr:cNvPr id="355" name="Рисунок 354" descr="C:\Users\Администратор\Desktop\Цветы. март 2016\Цветы. март 2016\125A9430.jpg"/>
        <xdr:cNvPicPr/>
      </xdr:nvPicPr>
      <xdr:blipFill rotWithShape="1"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6959" y="50788958"/>
          <a:ext cx="1391476" cy="1714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8282</xdr:colOff>
      <xdr:row>88</xdr:row>
      <xdr:rowOff>8283</xdr:rowOff>
    </xdr:from>
    <xdr:to>
      <xdr:col>6</xdr:col>
      <xdr:colOff>0</xdr:colOff>
      <xdr:row>91</xdr:row>
      <xdr:rowOff>1</xdr:rowOff>
    </xdr:to>
    <xdr:pic>
      <xdr:nvPicPr>
        <xdr:cNvPr id="357" name="Рисунок 356" descr="C:\Users\Администратор\Desktop\Фото для Прайса\Обработано\8. Бутон Розы Гранд\Бутон Розы Гранд - белый.jpg"/>
        <xdr:cNvPicPr/>
      </xdr:nvPicPr>
      <xdr:blipFill rotWithShape="1"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72847" y="18064370"/>
          <a:ext cx="604631" cy="5632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71</xdr:row>
      <xdr:rowOff>8283</xdr:rowOff>
    </xdr:from>
    <xdr:to>
      <xdr:col>9</xdr:col>
      <xdr:colOff>8283</xdr:colOff>
      <xdr:row>80</xdr:row>
      <xdr:rowOff>8283</xdr:rowOff>
    </xdr:to>
    <xdr:pic>
      <xdr:nvPicPr>
        <xdr:cNvPr id="358" name="Рисунок 357" descr="C:\Users\Администратор\Desktop\Фото для Прайса\Обработано\8. Бутон Розы Гранд\Бутон Розы Гранд - белый.jpg"/>
        <xdr:cNvPicPr/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565" y="14444870"/>
          <a:ext cx="2459935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</xdr:colOff>
      <xdr:row>88</xdr:row>
      <xdr:rowOff>0</xdr:rowOff>
    </xdr:from>
    <xdr:to>
      <xdr:col>7</xdr:col>
      <xdr:colOff>8284</xdr:colOff>
      <xdr:row>91</xdr:row>
      <xdr:rowOff>8283</xdr:rowOff>
    </xdr:to>
    <xdr:pic>
      <xdr:nvPicPr>
        <xdr:cNvPr id="359" name="Рисунок 358" descr="C:\Users\Администратор\Desktop\Фото для Прайса\Обработано\8. Бутон Розы Гранд\Основные фото\Бутон Розы Гранд - бежевый.jpg"/>
        <xdr:cNvPicPr/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77479" y="18056087"/>
          <a:ext cx="621196" cy="5797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8283</xdr:colOff>
      <xdr:row>293</xdr:row>
      <xdr:rowOff>240195</xdr:rowOff>
    </xdr:from>
    <xdr:to>
      <xdr:col>3</xdr:col>
      <xdr:colOff>612913</xdr:colOff>
      <xdr:row>302</xdr:row>
      <xdr:rowOff>165652</xdr:rowOff>
    </xdr:to>
    <xdr:pic>
      <xdr:nvPicPr>
        <xdr:cNvPr id="360" name="Рисунок 359" descr="C:\Users\Администратор\Desktop\Фото для Прайса\Обработано\34. Куст эвкалипта\Куст Эвкалипта.jpg"/>
        <xdr:cNvPicPr/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83" y="60794347"/>
          <a:ext cx="2443369" cy="16896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310</xdr:row>
      <xdr:rowOff>190499</xdr:rowOff>
    </xdr:from>
    <xdr:to>
      <xdr:col>1</xdr:col>
      <xdr:colOff>0</xdr:colOff>
      <xdr:row>314</xdr:row>
      <xdr:rowOff>0</xdr:rowOff>
    </xdr:to>
    <xdr:pic>
      <xdr:nvPicPr>
        <xdr:cNvPr id="361" name="Рисунок 360" descr="C:\Users\Администратор\Desktop\Фото для Прайса\Обработано\34. Куст эвкалипта\Куст Эвкалипта 2.jpg"/>
        <xdr:cNvPicPr/>
      </xdr:nvPicPr>
      <xdr:blipFill rotWithShape="1"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64413847"/>
          <a:ext cx="612913" cy="571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8284</xdr:colOff>
      <xdr:row>335</xdr:row>
      <xdr:rowOff>16565</xdr:rowOff>
    </xdr:from>
    <xdr:to>
      <xdr:col>10</xdr:col>
      <xdr:colOff>604631</xdr:colOff>
      <xdr:row>338</xdr:row>
      <xdr:rowOff>1</xdr:rowOff>
    </xdr:to>
    <xdr:pic>
      <xdr:nvPicPr>
        <xdr:cNvPr id="362" name="Рисунок 361" descr="C:\Users\Администратор\Desktop\Цветы. март 2016\Цветы. март 2016\125A9433.jpg"/>
        <xdr:cNvPicPr/>
      </xdr:nvPicPr>
      <xdr:blipFill rotWithShape="1"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37414" y="69433108"/>
          <a:ext cx="596347" cy="554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8284</xdr:colOff>
      <xdr:row>246</xdr:row>
      <xdr:rowOff>8283</xdr:rowOff>
    </xdr:from>
    <xdr:to>
      <xdr:col>14</xdr:col>
      <xdr:colOff>1</xdr:colOff>
      <xdr:row>255</xdr:row>
      <xdr:rowOff>0</xdr:rowOff>
    </xdr:to>
    <xdr:pic>
      <xdr:nvPicPr>
        <xdr:cNvPr id="363" name="Рисунок 362" descr="C:\Users\Администратор\Desktop\Фото для Прайса\Обработано\30. Циннерария\Циннерария.jpg"/>
        <xdr:cNvPicPr/>
      </xdr:nvPicPr>
      <xdr:blipFill rotWithShape="1"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37414" y="50797240"/>
          <a:ext cx="2443369" cy="17062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8284</xdr:colOff>
      <xdr:row>262</xdr:row>
      <xdr:rowOff>182217</xdr:rowOff>
    </xdr:from>
    <xdr:to>
      <xdr:col>11</xdr:col>
      <xdr:colOff>1</xdr:colOff>
      <xdr:row>266</xdr:row>
      <xdr:rowOff>8282</xdr:rowOff>
    </xdr:to>
    <xdr:pic>
      <xdr:nvPicPr>
        <xdr:cNvPr id="364" name="Рисунок 363" descr="C:\Users\Администратор\Desktop\Фото для Прайса\Обработано\30. Циннерария\Циннерария.jpg"/>
        <xdr:cNvPicPr/>
      </xdr:nvPicPr>
      <xdr:blipFill rotWithShape="1"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37414" y="54400174"/>
          <a:ext cx="604630" cy="5880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</xdr:colOff>
      <xdr:row>270</xdr:row>
      <xdr:rowOff>0</xdr:rowOff>
    </xdr:from>
    <xdr:to>
      <xdr:col>9</xdr:col>
      <xdr:colOff>1</xdr:colOff>
      <xdr:row>279</xdr:row>
      <xdr:rowOff>0</xdr:rowOff>
    </xdr:to>
    <xdr:pic>
      <xdr:nvPicPr>
        <xdr:cNvPr id="365" name="Рисунок 364" descr="C:\Users\Администратор\Desktop\Цветы. март 2016\15.03.2016\3\125A9815.jpg"/>
        <xdr:cNvPicPr/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566" y="55791652"/>
          <a:ext cx="2451652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287</xdr:row>
      <xdr:rowOff>2</xdr:rowOff>
    </xdr:from>
    <xdr:to>
      <xdr:col>6</xdr:col>
      <xdr:colOff>16565</xdr:colOff>
      <xdr:row>290</xdr:row>
      <xdr:rowOff>0</xdr:rowOff>
    </xdr:to>
    <xdr:pic>
      <xdr:nvPicPr>
        <xdr:cNvPr id="366" name="Рисунок 365" descr="C:\Users\Администратор\Desktop\Цветы. март 2016\15.03.2016\3\125A9815.jpg"/>
        <xdr:cNvPicPr/>
      </xdr:nvPicPr>
      <xdr:blipFill rotWithShape="1"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5400000">
          <a:off x="3093555" y="59382164"/>
          <a:ext cx="571498" cy="6294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24848</xdr:colOff>
      <xdr:row>287</xdr:row>
      <xdr:rowOff>6</xdr:rowOff>
    </xdr:from>
    <xdr:to>
      <xdr:col>7</xdr:col>
      <xdr:colOff>0</xdr:colOff>
      <xdr:row>290</xdr:row>
      <xdr:rowOff>3</xdr:rowOff>
    </xdr:to>
    <xdr:pic>
      <xdr:nvPicPr>
        <xdr:cNvPr id="367" name="Рисунок 366" descr="C:\Users\Администратор\Desktop\Цветы. март 2016\15.03.2016\3\125A9800.jpg"/>
        <xdr:cNvPicPr/>
      </xdr:nvPicPr>
      <xdr:blipFill rotWithShape="1"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5400000">
          <a:off x="3710610" y="59402874"/>
          <a:ext cx="571497" cy="5880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14</xdr:col>
      <xdr:colOff>0</xdr:colOff>
      <xdr:row>31</xdr:row>
      <xdr:rowOff>8282</xdr:rowOff>
    </xdr:to>
    <xdr:pic>
      <xdr:nvPicPr>
        <xdr:cNvPr id="368" name="Рисунок 367" descr="C:\Users\Администратор\Desktop\Фото для Прайса\Обработано\3. Орхидея 11 соцветий\Основные фото\Орхидея 11 соцветий - фуксия.jpg"/>
        <xdr:cNvPicPr/>
      </xdr:nvPicPr>
      <xdr:blipFill rotWithShape="1"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67870" y="5764696"/>
          <a:ext cx="612913" cy="579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8282</xdr:colOff>
      <xdr:row>184</xdr:row>
      <xdr:rowOff>8282</xdr:rowOff>
    </xdr:from>
    <xdr:to>
      <xdr:col>2</xdr:col>
      <xdr:colOff>0</xdr:colOff>
      <xdr:row>187</xdr:row>
      <xdr:rowOff>16566</xdr:rowOff>
    </xdr:to>
    <xdr:pic>
      <xdr:nvPicPr>
        <xdr:cNvPr id="369" name="Рисунок 368" descr="C:\Users\Администратор\Desktop\Фото для Прайса\Обработано\19. Роза Звезда\Основные фото\Роза Звезда - красный.jpg"/>
        <xdr:cNvPicPr/>
      </xdr:nvPicPr>
      <xdr:blipFill rotWithShape="1"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1195" y="38075152"/>
          <a:ext cx="604631" cy="5797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596348</xdr:colOff>
      <xdr:row>208</xdr:row>
      <xdr:rowOff>8283</xdr:rowOff>
    </xdr:from>
    <xdr:to>
      <xdr:col>1</xdr:col>
      <xdr:colOff>604630</xdr:colOff>
      <xdr:row>211</xdr:row>
      <xdr:rowOff>1</xdr:rowOff>
    </xdr:to>
    <xdr:pic>
      <xdr:nvPicPr>
        <xdr:cNvPr id="370" name="Рисунок 369" descr="C:\Users\Администратор\Desktop\Фото для Прайса\Обработано\22. Роза открытая плотная\Основные фото\Роза открытая плотная -  белый.jpg"/>
        <xdr:cNvPicPr/>
      </xdr:nvPicPr>
      <xdr:blipFill rotWithShape="1"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6348" y="43077848"/>
          <a:ext cx="621195" cy="5632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</xdr:colOff>
      <xdr:row>246</xdr:row>
      <xdr:rowOff>0</xdr:rowOff>
    </xdr:from>
    <xdr:to>
      <xdr:col>9</xdr:col>
      <xdr:colOff>1</xdr:colOff>
      <xdr:row>255</xdr:row>
      <xdr:rowOff>0</xdr:rowOff>
    </xdr:to>
    <xdr:pic>
      <xdr:nvPicPr>
        <xdr:cNvPr id="371" name="Рисунок 370" descr="C:\Users\Администратор\Desktop\Фото для Прайса\Обработано\29. Мох 0,5 м2\Мох 0,5 м2 - 2.jpg"/>
        <xdr:cNvPicPr/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4566" y="50788957"/>
          <a:ext cx="2451652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</xdr:colOff>
      <xdr:row>262</xdr:row>
      <xdr:rowOff>190498</xdr:rowOff>
    </xdr:from>
    <xdr:to>
      <xdr:col>6</xdr:col>
      <xdr:colOff>0</xdr:colOff>
      <xdr:row>266</xdr:row>
      <xdr:rowOff>16565</xdr:rowOff>
    </xdr:to>
    <xdr:pic>
      <xdr:nvPicPr>
        <xdr:cNvPr id="372" name="Рисунок 371" descr="C:\Users\Администратор\Desktop\Фото для Прайса\Обработано\29. Мох 0,5 м2\Основные фото\Мох 0,5 м2 - 3.jpg"/>
        <xdr:cNvPicPr/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64567" y="54408455"/>
          <a:ext cx="612911" cy="5880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294</xdr:row>
      <xdr:rowOff>0</xdr:rowOff>
    </xdr:from>
    <xdr:to>
      <xdr:col>14</xdr:col>
      <xdr:colOff>8283</xdr:colOff>
      <xdr:row>303</xdr:row>
      <xdr:rowOff>0</xdr:rowOff>
    </xdr:to>
    <xdr:pic>
      <xdr:nvPicPr>
        <xdr:cNvPr id="373" name="Рисунок 372" descr="C:\Users\Администратор\Desktop\Фото для Прайса\Обработано\36. Мох пресованный\Мох пресованный.jpg"/>
        <xdr:cNvPicPr/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130" y="60794348"/>
          <a:ext cx="2459935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8283</xdr:colOff>
      <xdr:row>311</xdr:row>
      <xdr:rowOff>1</xdr:rowOff>
    </xdr:from>
    <xdr:to>
      <xdr:col>11</xdr:col>
      <xdr:colOff>8283</xdr:colOff>
      <xdr:row>314</xdr:row>
      <xdr:rowOff>8283</xdr:rowOff>
    </xdr:to>
    <xdr:pic>
      <xdr:nvPicPr>
        <xdr:cNvPr id="374" name="Рисунок 373" descr="C:\Users\Администратор\Desktop\Фото для Прайса\Обработано\36. Мох пресованный\Мох пресованный.jpg"/>
        <xdr:cNvPicPr/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37413" y="64413849"/>
          <a:ext cx="612913" cy="579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604632</xdr:colOff>
      <xdr:row>40</xdr:row>
      <xdr:rowOff>0</xdr:rowOff>
    </xdr:from>
    <xdr:to>
      <xdr:col>6</xdr:col>
      <xdr:colOff>8284</xdr:colOff>
      <xdr:row>43</xdr:row>
      <xdr:rowOff>0</xdr:rowOff>
    </xdr:to>
    <xdr:pic>
      <xdr:nvPicPr>
        <xdr:cNvPr id="375" name="Рисунок 374" descr="C:\Users\Администратор\Desktop\Фото для Прайса\Обработано\2. Роза гранд\Основные фото\Роза Гранд - белый.jpg"/>
        <xdr:cNvPicPr/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56284" y="8050696"/>
          <a:ext cx="629478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8282</xdr:colOff>
      <xdr:row>28</xdr:row>
      <xdr:rowOff>8283</xdr:rowOff>
    </xdr:from>
    <xdr:to>
      <xdr:col>7</xdr:col>
      <xdr:colOff>0</xdr:colOff>
      <xdr:row>31</xdr:row>
      <xdr:rowOff>0</xdr:rowOff>
    </xdr:to>
    <xdr:pic>
      <xdr:nvPicPr>
        <xdr:cNvPr id="376" name="Рисунок 375" descr="C:\Users\Администратор\Desktop\Фото для Прайса\Обработано\2. Роза гранд\Основные фото\Роза Гранд - бежевый.jpg"/>
        <xdr:cNvPicPr/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85760" y="5772979"/>
          <a:ext cx="604631" cy="5632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</xdr:colOff>
      <xdr:row>40</xdr:row>
      <xdr:rowOff>8283</xdr:rowOff>
    </xdr:from>
    <xdr:to>
      <xdr:col>6</xdr:col>
      <xdr:colOff>604631</xdr:colOff>
      <xdr:row>43</xdr:row>
      <xdr:rowOff>8282</xdr:rowOff>
    </xdr:to>
    <xdr:pic>
      <xdr:nvPicPr>
        <xdr:cNvPr id="377" name="Рисунок 376" descr="C:\Users\Администратор\Desktop\Фото для Прайса\Обработано\2. Роза гранд\Основные фото\Роза Гранд - лиловый.jpg"/>
        <xdr:cNvPicPr/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77480" y="8058979"/>
          <a:ext cx="604629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</xdr:colOff>
      <xdr:row>28</xdr:row>
      <xdr:rowOff>8281</xdr:rowOff>
    </xdr:from>
    <xdr:to>
      <xdr:col>6</xdr:col>
      <xdr:colOff>8283</xdr:colOff>
      <xdr:row>31</xdr:row>
      <xdr:rowOff>8282</xdr:rowOff>
    </xdr:to>
    <xdr:pic>
      <xdr:nvPicPr>
        <xdr:cNvPr id="378" name="Рисунок 377" descr="C:\Users\Администратор\Desktop\Фото для Прайса\Обработано\2. Роза гранд\Основные фото\Роза открытая Гранд - малиновое вино.jpg"/>
        <xdr:cNvPicPr/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64567" y="5772977"/>
          <a:ext cx="621194" cy="571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317</xdr:row>
      <xdr:rowOff>240195</xdr:rowOff>
    </xdr:from>
    <xdr:to>
      <xdr:col>14</xdr:col>
      <xdr:colOff>8283</xdr:colOff>
      <xdr:row>327</xdr:row>
      <xdr:rowOff>8283</xdr:rowOff>
    </xdr:to>
    <xdr:pic>
      <xdr:nvPicPr>
        <xdr:cNvPr id="314" name="Рисунок 313" descr="C:\Users\Администратор\Desktop\Фото для Прайса\Обработано\39. Зелень с круглыми листьями\Зелень с круглыми листьями.jpg"/>
        <xdr:cNvPicPr/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130" y="65797043"/>
          <a:ext cx="2459935" cy="17227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488674</xdr:colOff>
      <xdr:row>341</xdr:row>
      <xdr:rowOff>207068</xdr:rowOff>
    </xdr:from>
    <xdr:to>
      <xdr:col>3</xdr:col>
      <xdr:colOff>173934</xdr:colOff>
      <xdr:row>351</xdr:row>
      <xdr:rowOff>24850</xdr:rowOff>
    </xdr:to>
    <xdr:pic>
      <xdr:nvPicPr>
        <xdr:cNvPr id="379" name="Рисунок 378" descr="C:\Users\Администратор\Desktop\Фото для Прайса\Обработано\40. Палочки для декора\Палочки для декора.jpg"/>
        <xdr:cNvPicPr/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74" y="70766611"/>
          <a:ext cx="1523999" cy="17724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8282</xdr:colOff>
      <xdr:row>359</xdr:row>
      <xdr:rowOff>8283</xdr:rowOff>
    </xdr:from>
    <xdr:to>
      <xdr:col>0</xdr:col>
      <xdr:colOff>604630</xdr:colOff>
      <xdr:row>362</xdr:row>
      <xdr:rowOff>8283</xdr:rowOff>
    </xdr:to>
    <xdr:pic>
      <xdr:nvPicPr>
        <xdr:cNvPr id="380" name="Рисунок 379" descr="C:\Users\Администратор\Desktop\Фото для Прайса\Обработано\40. Палочки для декора\Палочки для декора.jpg"/>
        <xdr:cNvPicPr/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82" y="74427522"/>
          <a:ext cx="596348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8285</xdr:colOff>
      <xdr:row>293</xdr:row>
      <xdr:rowOff>231913</xdr:rowOff>
    </xdr:from>
    <xdr:to>
      <xdr:col>8</xdr:col>
      <xdr:colOff>149089</xdr:colOff>
      <xdr:row>302</xdr:row>
      <xdr:rowOff>190499</xdr:rowOff>
    </xdr:to>
    <xdr:pic>
      <xdr:nvPicPr>
        <xdr:cNvPr id="381" name="Рисунок 380" descr="C:\Users\Администратор\Desktop\Фото для Прайса\Обработано\35. Палка с пупырками\Палка с пупырками.jpg"/>
        <xdr:cNvPicPr/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763" y="60786065"/>
          <a:ext cx="1366630" cy="17227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8283</xdr:colOff>
      <xdr:row>456</xdr:row>
      <xdr:rowOff>1</xdr:rowOff>
    </xdr:from>
    <xdr:to>
      <xdr:col>6</xdr:col>
      <xdr:colOff>0</xdr:colOff>
      <xdr:row>459</xdr:row>
      <xdr:rowOff>1</xdr:rowOff>
    </xdr:to>
    <xdr:pic>
      <xdr:nvPicPr>
        <xdr:cNvPr id="383" name="Рисунок 382" descr="C:\Users\Администратор\Desktop\Цветы. март 2016\15.03.2016\3\125A9945.jpg"/>
        <xdr:cNvPicPr/>
      </xdr:nvPicPr>
      <xdr:blipFill rotWithShape="1"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72848" y="94620523"/>
          <a:ext cx="60463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596348</xdr:colOff>
      <xdr:row>1</xdr:row>
      <xdr:rowOff>24848</xdr:rowOff>
    </xdr:from>
    <xdr:to>
      <xdr:col>2</xdr:col>
      <xdr:colOff>115957</xdr:colOff>
      <xdr:row>6</xdr:row>
      <xdr:rowOff>121011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48" y="215348"/>
          <a:ext cx="745435" cy="1048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ecor-cvet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8"/>
  <sheetViews>
    <sheetView tabSelected="1" zoomScale="115" zoomScaleNormal="115" workbookViewId="0">
      <pane ySplit="1" topLeftCell="A71" activePane="bottomLeft" state="frozen"/>
      <selection pane="bottomLeft" activeCell="I117" sqref="I117"/>
    </sheetView>
  </sheetViews>
  <sheetFormatPr defaultRowHeight="15"/>
  <cols>
    <col min="1" max="3" width="9.140625" style="2"/>
    <col min="4" max="4" width="13.42578125" style="2" bestFit="1" customWidth="1"/>
    <col min="5" max="16384" width="9.140625" style="2"/>
  </cols>
  <sheetData>
    <row r="1" spans="1:18">
      <c r="A1" s="4" t="s">
        <v>132</v>
      </c>
      <c r="B1" s="9" t="s">
        <v>27</v>
      </c>
      <c r="C1" s="10" t="s">
        <v>26</v>
      </c>
      <c r="D1" s="15" t="s">
        <v>28</v>
      </c>
      <c r="E1" s="19" t="s">
        <v>29</v>
      </c>
      <c r="K1" s="20" t="e">
        <f>IF(L5="Розница",R24,IF(L5="Опт",R25,IF(L5="Опт Заказ",R26,IF(L5="Франшиза",#REF!,IF(L5="Ф Заказ",#REF!)))))</f>
        <v>#REF!</v>
      </c>
      <c r="L1" s="21" t="s">
        <v>133</v>
      </c>
    </row>
    <row r="2" spans="1:18">
      <c r="P2" s="28"/>
      <c r="Q2" s="28"/>
      <c r="R2" s="28"/>
    </row>
    <row r="3" spans="1:18">
      <c r="D3" s="8" t="s">
        <v>18</v>
      </c>
      <c r="P3" s="28"/>
      <c r="Q3" s="28"/>
      <c r="R3" s="28"/>
    </row>
    <row r="4" spans="1:18">
      <c r="D4" s="28" t="s">
        <v>135</v>
      </c>
      <c r="L4" s="2" t="s">
        <v>134</v>
      </c>
      <c r="P4" s="28"/>
      <c r="Q4" s="28"/>
      <c r="R4" s="28"/>
    </row>
    <row r="5" spans="1:18">
      <c r="D5" s="2" t="s">
        <v>136</v>
      </c>
      <c r="L5" s="22" t="s">
        <v>1</v>
      </c>
      <c r="P5" s="28"/>
      <c r="Q5" s="28"/>
      <c r="R5" s="28"/>
    </row>
    <row r="6" spans="1:18">
      <c r="P6" s="28"/>
      <c r="Q6" s="28"/>
      <c r="R6" s="28"/>
    </row>
    <row r="7" spans="1:18">
      <c r="P7" s="28"/>
      <c r="Q7" s="28"/>
      <c r="R7" s="28"/>
    </row>
    <row r="8" spans="1:18">
      <c r="P8" s="28"/>
      <c r="Q8" s="28"/>
      <c r="R8" s="28"/>
    </row>
    <row r="9" spans="1:18">
      <c r="A9" s="29" t="s">
        <v>82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P9" s="28"/>
      <c r="Q9" s="28"/>
      <c r="R9" s="28"/>
    </row>
    <row r="10" spans="1:18">
      <c r="P10" s="28"/>
      <c r="Q10" s="28"/>
      <c r="R10" s="28"/>
    </row>
    <row r="11" spans="1:18" ht="18.75">
      <c r="A11" s="3" t="s">
        <v>19</v>
      </c>
      <c r="F11" s="3" t="s">
        <v>36</v>
      </c>
      <c r="K11" s="3" t="s">
        <v>41</v>
      </c>
      <c r="P11" s="28"/>
      <c r="Q11" s="28"/>
      <c r="R11" s="28"/>
    </row>
    <row r="12" spans="1:18">
      <c r="A12" s="1"/>
      <c r="F12" s="1"/>
      <c r="P12" s="28"/>
      <c r="Q12" s="28"/>
      <c r="R12" s="28"/>
    </row>
    <row r="13" spans="1:18">
      <c r="P13" s="28"/>
      <c r="Q13" s="28"/>
      <c r="R13" s="28"/>
    </row>
    <row r="14" spans="1:18">
      <c r="P14" s="28"/>
      <c r="Q14" s="28"/>
      <c r="R14" s="28"/>
    </row>
    <row r="15" spans="1:18">
      <c r="P15" s="28"/>
      <c r="Q15" s="28"/>
      <c r="R15" s="28"/>
    </row>
    <row r="16" spans="1:18">
      <c r="P16" s="28"/>
      <c r="Q16" s="28"/>
      <c r="R16" s="28"/>
    </row>
    <row r="17" spans="1:18">
      <c r="P17" s="28"/>
      <c r="Q17" s="28"/>
      <c r="R17" s="28"/>
    </row>
    <row r="18" spans="1:18">
      <c r="P18" s="28"/>
      <c r="Q18" s="28"/>
      <c r="R18" s="28"/>
    </row>
    <row r="19" spans="1:18">
      <c r="P19" s="28"/>
      <c r="Q19" s="28"/>
      <c r="R19" s="28"/>
    </row>
    <row r="20" spans="1:18">
      <c r="P20" s="28"/>
      <c r="Q20" s="28"/>
      <c r="R20" s="28"/>
    </row>
    <row r="21" spans="1:18">
      <c r="A21" s="4" t="s">
        <v>20</v>
      </c>
      <c r="B21" s="7">
        <v>20</v>
      </c>
      <c r="C21" s="4" t="s">
        <v>21</v>
      </c>
      <c r="D21" s="7">
        <v>20</v>
      </c>
      <c r="F21" s="4" t="s">
        <v>20</v>
      </c>
      <c r="G21" s="7">
        <v>73</v>
      </c>
      <c r="H21" s="4" t="s">
        <v>21</v>
      </c>
      <c r="I21" s="7">
        <v>12</v>
      </c>
      <c r="K21" s="4" t="s">
        <v>20</v>
      </c>
      <c r="L21" s="7">
        <v>100</v>
      </c>
      <c r="M21" s="4" t="s">
        <v>21</v>
      </c>
      <c r="N21" s="7">
        <v>11</v>
      </c>
      <c r="P21" s="28"/>
      <c r="Q21" s="28"/>
    </row>
    <row r="22" spans="1:18">
      <c r="A22" s="4" t="s">
        <v>7</v>
      </c>
      <c r="B22" s="7" t="s">
        <v>6</v>
      </c>
      <c r="F22" s="4" t="s">
        <v>7</v>
      </c>
      <c r="G22" s="5" t="s">
        <v>8</v>
      </c>
      <c r="K22" s="4" t="s">
        <v>7</v>
      </c>
      <c r="L22" s="7" t="s">
        <v>6</v>
      </c>
      <c r="P22" s="28"/>
      <c r="Q22" s="28"/>
    </row>
    <row r="23" spans="1:18">
      <c r="C23" s="11" t="s">
        <v>5</v>
      </c>
      <c r="D23" s="11" t="s">
        <v>12</v>
      </c>
      <c r="H23" s="11" t="s">
        <v>5</v>
      </c>
      <c r="I23" s="11" t="s">
        <v>12</v>
      </c>
      <c r="M23" s="11" t="s">
        <v>5</v>
      </c>
      <c r="N23" s="11" t="s">
        <v>12</v>
      </c>
      <c r="R23" s="17" t="s">
        <v>131</v>
      </c>
    </row>
    <row r="24" spans="1:18">
      <c r="A24" s="4" t="s">
        <v>0</v>
      </c>
      <c r="B24" s="7">
        <v>690</v>
      </c>
      <c r="C24" s="6">
        <f>SUM($A$32:$D$32,$A$38:$D$38,$A$44:$D$44)</f>
        <v>0</v>
      </c>
      <c r="D24" s="6">
        <f>B24*C24</f>
        <v>0</v>
      </c>
      <c r="F24" s="4" t="s">
        <v>0</v>
      </c>
      <c r="G24" s="7">
        <v>630</v>
      </c>
      <c r="H24" s="6">
        <f>SUM($F$32:$H$32)</f>
        <v>0</v>
      </c>
      <c r="I24" s="6">
        <f>G24*H24</f>
        <v>0</v>
      </c>
      <c r="K24" s="4" t="s">
        <v>0</v>
      </c>
      <c r="L24" s="7">
        <v>900</v>
      </c>
      <c r="M24" s="6">
        <f>SUM($K$32:$N$32,$K$38:$N$38,$K$44)</f>
        <v>0</v>
      </c>
      <c r="N24" s="6">
        <f>L24*M24</f>
        <v>0</v>
      </c>
      <c r="R24" s="18" t="e">
        <f>SUM(D24,I24,N24,I35,D60,I60,N60,D84,I84,N84,D108,I108,N108,D132,I132,N132,D156,I156,N156,D180,I180,N180,D204,I204,N204,D235,I235,N235,D259,I259,N259,D283,I283,N283,D307,I307,N307,D331,I331,N331,D355,I355,N355,D379,I379,N379,D403,I403,N403,D427,D452,I452,N452,D476,I476,N476,D500,I500,N500,#REF!,#REF!,#REF!,#REF!,#REF!,#REF!,#REF!,#REF!,#REF!,#REF!,#REF!,#REF!,#REF!,#REF!,#REF!,#REF!,#REF!,#REF!)</f>
        <v>#REF!</v>
      </c>
    </row>
    <row r="25" spans="1:18">
      <c r="A25" s="4" t="s">
        <v>1</v>
      </c>
      <c r="B25" s="7">
        <v>517</v>
      </c>
      <c r="C25" s="6">
        <f>SUM($A$32:$D$32,$A$38:$D$38,$A$44:$D$44)</f>
        <v>0</v>
      </c>
      <c r="D25" s="6">
        <f t="shared" ref="D25:D26" si="0">B25*C25</f>
        <v>0</v>
      </c>
      <c r="F25" s="4" t="s">
        <v>1</v>
      </c>
      <c r="G25" s="7">
        <v>472</v>
      </c>
      <c r="H25" s="6">
        <f>SUM($F$32:$H$32)</f>
        <v>0</v>
      </c>
      <c r="I25" s="6">
        <f t="shared" ref="I25:I26" si="1">G25*H25</f>
        <v>0</v>
      </c>
      <c r="K25" s="4" t="s">
        <v>1</v>
      </c>
      <c r="L25" s="7">
        <v>656</v>
      </c>
      <c r="M25" s="6">
        <f>SUM($K$32:$N$32,$K$38:$N$38,$K$44)</f>
        <v>0</v>
      </c>
      <c r="N25" s="6">
        <f t="shared" ref="N25:N26" si="2">L25*M25</f>
        <v>0</v>
      </c>
      <c r="R25" s="18" t="e">
        <f>SUM(D25,I25,N25,I36,D61,I61,N61,D85,I85,N85,D109,I109,N109,D133,I133,N133,D157,I157,N157,D181,I181,N181,D205,I205,N205,D236,I236,N236,D260,I260,N260,D284,I284,N284,D308,I308,N308,D332,I332,N332,D356,I356,N356,D380,I380,N380,D404,I404,N404,D428,D453,I453,N453,D477,I477,N477,D501,I501,N501,#REF!,#REF!,#REF!,#REF!,#REF!,#REF!,#REF!,#REF!,#REF!,#REF!,#REF!,#REF!,#REF!,#REF!,#REF!,#REF!,#REF!,#REF!)</f>
        <v>#REF!</v>
      </c>
    </row>
    <row r="26" spans="1:18">
      <c r="A26" s="4" t="s">
        <v>37</v>
      </c>
      <c r="B26" s="7"/>
      <c r="C26" s="6">
        <f>SUM($A$32:$D$32,$A$38:$D$38,$A$44:$D$44)</f>
        <v>0</v>
      </c>
      <c r="D26" s="6">
        <f t="shared" si="0"/>
        <v>0</v>
      </c>
      <c r="F26" s="4" t="s">
        <v>37</v>
      </c>
      <c r="G26" s="7"/>
      <c r="H26" s="6">
        <f>SUM($F$32:$H$32)</f>
        <v>0</v>
      </c>
      <c r="I26" s="6">
        <f t="shared" si="1"/>
        <v>0</v>
      </c>
      <c r="K26" s="4" t="s">
        <v>37</v>
      </c>
      <c r="L26" s="7"/>
      <c r="M26" s="6">
        <f>SUM($K$32:$N$32,$K$38:$N$38,$K$44)</f>
        <v>0</v>
      </c>
      <c r="N26" s="6">
        <f t="shared" si="2"/>
        <v>0</v>
      </c>
      <c r="R26" s="18" t="e">
        <f>SUM(D26,I26,N26,D62,I62,N62,D86,I86,N86,D110,I110,N110,D134,I134,N134,D158,I158,N158,D182,I182,N182,D206,I206,N206,D237,I237,N237,D261,I261,N261,D285,I285,N285,D309,I309,N309,D333,I333,N333,D357,I357,N357,D381,I381,N381,D405,I405,N405,D429,D454,I454,N454,D478,I478,N478,D502,I502,N502,#REF!,#REF!,#REF!,#REF!,#REF!,#REF!,#REF!,#REF!,#REF!,#REF!,#REF!,#REF!,#REF!,#REF!,#REF!,#REF!,#REF!,#REF!)</f>
        <v>#REF!</v>
      </c>
    </row>
    <row r="28" spans="1:18">
      <c r="A28" s="2" t="s">
        <v>22</v>
      </c>
      <c r="B28" s="2" t="s">
        <v>11</v>
      </c>
      <c r="C28" s="2" t="s">
        <v>23</v>
      </c>
      <c r="D28" s="2" t="s">
        <v>24</v>
      </c>
      <c r="F28" s="2" t="s">
        <v>38</v>
      </c>
      <c r="G28" s="2" t="s">
        <v>39</v>
      </c>
      <c r="H28" s="2" t="s">
        <v>40</v>
      </c>
      <c r="K28" s="2" t="s">
        <v>11</v>
      </c>
      <c r="L28" s="2" t="s">
        <v>42</v>
      </c>
      <c r="M28" s="2" t="s">
        <v>2</v>
      </c>
      <c r="N28" s="2" t="s">
        <v>43</v>
      </c>
    </row>
    <row r="32" spans="1:18">
      <c r="A32" s="25"/>
      <c r="B32" s="23"/>
      <c r="C32" s="23"/>
      <c r="D32" s="25"/>
      <c r="F32" s="23"/>
      <c r="G32" s="23"/>
      <c r="H32" s="23"/>
      <c r="I32" s="12"/>
      <c r="K32" s="23"/>
      <c r="L32" s="23"/>
      <c r="M32" s="23"/>
      <c r="N32" s="23"/>
    </row>
    <row r="34" spans="1:14">
      <c r="A34" s="2" t="s">
        <v>25</v>
      </c>
      <c r="B34" s="2" t="s">
        <v>30</v>
      </c>
      <c r="C34" s="2" t="s">
        <v>31</v>
      </c>
      <c r="D34" s="2" t="s">
        <v>32</v>
      </c>
      <c r="H34" s="11" t="s">
        <v>5</v>
      </c>
      <c r="I34" s="11" t="s">
        <v>12</v>
      </c>
      <c r="K34" s="2" t="s">
        <v>44</v>
      </c>
      <c r="L34" s="2" t="s">
        <v>45</v>
      </c>
      <c r="M34" s="2" t="s">
        <v>46</v>
      </c>
      <c r="N34" s="2" t="s">
        <v>130</v>
      </c>
    </row>
    <row r="35" spans="1:14">
      <c r="F35" s="4" t="s">
        <v>0</v>
      </c>
      <c r="G35" s="7">
        <v>572</v>
      </c>
      <c r="H35" s="6">
        <f>SUM($F$44:$H$44)</f>
        <v>0</v>
      </c>
      <c r="I35" s="6">
        <f>G35*H35</f>
        <v>0</v>
      </c>
    </row>
    <row r="36" spans="1:14">
      <c r="F36" s="4" t="s">
        <v>1</v>
      </c>
      <c r="G36" s="7">
        <v>429</v>
      </c>
      <c r="H36" s="6">
        <f t="shared" ref="H36" si="3">SUM($F$44:$H$44)</f>
        <v>0</v>
      </c>
      <c r="I36" s="6">
        <f t="shared" ref="I36" si="4">G36*H36</f>
        <v>0</v>
      </c>
    </row>
    <row r="37" spans="1:14">
      <c r="F37" s="4"/>
      <c r="G37" s="7"/>
      <c r="H37" s="6"/>
      <c r="I37" s="6"/>
    </row>
    <row r="38" spans="1:14">
      <c r="A38" s="23"/>
      <c r="B38" s="24"/>
      <c r="C38" s="24"/>
      <c r="D38" s="24"/>
      <c r="F38" s="13"/>
      <c r="G38" s="14"/>
      <c r="H38" s="12"/>
      <c r="I38" s="12"/>
      <c r="K38" s="23"/>
      <c r="L38" s="23"/>
      <c r="M38" s="23"/>
      <c r="N38" s="26"/>
    </row>
    <row r="40" spans="1:14">
      <c r="A40" s="2" t="s">
        <v>34</v>
      </c>
      <c r="B40" s="2" t="s">
        <v>33</v>
      </c>
      <c r="C40" s="2" t="s">
        <v>35</v>
      </c>
      <c r="D40" s="2" t="s">
        <v>16</v>
      </c>
      <c r="F40" s="2" t="s">
        <v>11</v>
      </c>
      <c r="G40" s="2" t="s">
        <v>14</v>
      </c>
      <c r="H40" s="2" t="s">
        <v>40</v>
      </c>
      <c r="K40" s="2" t="s">
        <v>47</v>
      </c>
    </row>
    <row r="44" spans="1:14">
      <c r="A44" s="25"/>
      <c r="B44" s="25"/>
      <c r="C44" s="25"/>
      <c r="D44" s="25"/>
      <c r="F44" s="23"/>
      <c r="G44" s="26"/>
      <c r="H44" s="23"/>
      <c r="K44" s="26"/>
    </row>
    <row r="47" spans="1:14" ht="18.75">
      <c r="A47" s="3" t="s">
        <v>48</v>
      </c>
      <c r="F47" s="3" t="s">
        <v>49</v>
      </c>
      <c r="K47" s="3" t="s">
        <v>80</v>
      </c>
    </row>
    <row r="48" spans="1:14">
      <c r="A48" s="1"/>
      <c r="F48" s="1"/>
    </row>
    <row r="57" spans="1:14">
      <c r="A57" s="4" t="s">
        <v>20</v>
      </c>
      <c r="B57" s="7">
        <v>55</v>
      </c>
      <c r="C57" s="4" t="s">
        <v>21</v>
      </c>
      <c r="D57" s="7">
        <v>18</v>
      </c>
      <c r="F57" s="4" t="s">
        <v>20</v>
      </c>
      <c r="G57" s="7">
        <v>75</v>
      </c>
      <c r="H57" s="4" t="s">
        <v>21</v>
      </c>
      <c r="I57" s="7">
        <v>12</v>
      </c>
      <c r="K57" s="4" t="s">
        <v>20</v>
      </c>
      <c r="L57" s="7">
        <v>100</v>
      </c>
      <c r="M57" s="4" t="s">
        <v>21</v>
      </c>
      <c r="N57" s="7">
        <v>11.5</v>
      </c>
    </row>
    <row r="58" spans="1:14">
      <c r="A58" s="4" t="s">
        <v>7</v>
      </c>
      <c r="B58" s="7" t="s">
        <v>6</v>
      </c>
      <c r="F58" s="4" t="s">
        <v>7</v>
      </c>
      <c r="G58" s="5" t="s">
        <v>8</v>
      </c>
      <c r="K58" s="4" t="s">
        <v>7</v>
      </c>
      <c r="L58" s="7" t="s">
        <v>6</v>
      </c>
    </row>
    <row r="59" spans="1:14">
      <c r="C59" s="11" t="s">
        <v>5</v>
      </c>
      <c r="D59" s="11" t="s">
        <v>12</v>
      </c>
      <c r="H59" s="11" t="s">
        <v>5</v>
      </c>
      <c r="I59" s="11" t="s">
        <v>12</v>
      </c>
      <c r="M59" s="11" t="s">
        <v>5</v>
      </c>
      <c r="N59" s="11" t="s">
        <v>12</v>
      </c>
    </row>
    <row r="60" spans="1:14">
      <c r="A60" s="4" t="s">
        <v>0</v>
      </c>
      <c r="B60" s="7">
        <v>1768</v>
      </c>
      <c r="C60" s="6">
        <f>$A$68</f>
        <v>0</v>
      </c>
      <c r="D60" s="6">
        <f>B60*C60</f>
        <v>0</v>
      </c>
      <c r="F60" s="4" t="s">
        <v>0</v>
      </c>
      <c r="G60" s="7">
        <v>1014</v>
      </c>
      <c r="H60" s="6">
        <f>SUM($F$68:$H$68)</f>
        <v>0</v>
      </c>
      <c r="I60" s="6">
        <f>G60*H60</f>
        <v>0</v>
      </c>
      <c r="K60" s="4" t="s">
        <v>0</v>
      </c>
      <c r="L60" s="7">
        <v>900</v>
      </c>
      <c r="M60" s="6">
        <f>SUM($K$68:$L$68)</f>
        <v>0</v>
      </c>
      <c r="N60" s="6">
        <f>L60*M60</f>
        <v>0</v>
      </c>
    </row>
    <row r="61" spans="1:14">
      <c r="A61" s="4" t="s">
        <v>1</v>
      </c>
      <c r="B61" s="7">
        <v>1326</v>
      </c>
      <c r="C61" s="6">
        <f>$A$68</f>
        <v>0</v>
      </c>
      <c r="D61" s="6">
        <f t="shared" ref="D61:D62" si="5">B61*C61</f>
        <v>0</v>
      </c>
      <c r="F61" s="4" t="s">
        <v>1</v>
      </c>
      <c r="G61" s="7">
        <v>760</v>
      </c>
      <c r="H61" s="6">
        <f>SUM($F$68:$H$68)</f>
        <v>0</v>
      </c>
      <c r="I61" s="6">
        <f t="shared" ref="I61:I62" si="6">G61*H61</f>
        <v>0</v>
      </c>
      <c r="K61" s="4" t="s">
        <v>1</v>
      </c>
      <c r="L61" s="7">
        <v>645</v>
      </c>
      <c r="M61" s="6">
        <f>SUM($K$68:$L$68)</f>
        <v>0</v>
      </c>
      <c r="N61" s="6">
        <f t="shared" ref="N61:N62" si="7">L61*M61</f>
        <v>0</v>
      </c>
    </row>
    <row r="62" spans="1:14">
      <c r="A62" s="4" t="s">
        <v>37</v>
      </c>
      <c r="B62" s="7"/>
      <c r="C62" s="6">
        <f>$A$68</f>
        <v>0</v>
      </c>
      <c r="D62" s="6">
        <f t="shared" si="5"/>
        <v>0</v>
      </c>
      <c r="F62" s="4" t="s">
        <v>37</v>
      </c>
      <c r="G62" s="7"/>
      <c r="H62" s="6">
        <f>SUM($F$68:$H$68)</f>
        <v>0</v>
      </c>
      <c r="I62" s="6">
        <f t="shared" si="6"/>
        <v>0</v>
      </c>
      <c r="K62" s="4" t="s">
        <v>37</v>
      </c>
      <c r="L62" s="7"/>
      <c r="M62" s="6">
        <f>SUM($K$68:$L$68)</f>
        <v>0</v>
      </c>
      <c r="N62" s="6">
        <f t="shared" si="7"/>
        <v>0</v>
      </c>
    </row>
    <row r="64" spans="1:14">
      <c r="A64" s="2" t="s">
        <v>11</v>
      </c>
      <c r="F64" s="2" t="s">
        <v>40</v>
      </c>
      <c r="G64" s="2" t="s">
        <v>39</v>
      </c>
      <c r="H64" s="2" t="s">
        <v>16</v>
      </c>
      <c r="K64" s="2" t="s">
        <v>11</v>
      </c>
      <c r="L64" s="2" t="s">
        <v>43</v>
      </c>
    </row>
    <row r="68" spans="1:12">
      <c r="A68" s="26"/>
      <c r="F68" s="23"/>
      <c r="G68" s="23"/>
      <c r="H68" s="23"/>
      <c r="I68" s="12"/>
      <c r="K68" s="23"/>
      <c r="L68" s="23"/>
    </row>
    <row r="70" spans="1:12">
      <c r="H70" s="11"/>
      <c r="I70" s="11"/>
    </row>
    <row r="71" spans="1:12" ht="18.75">
      <c r="A71" s="3" t="s">
        <v>50</v>
      </c>
      <c r="F71" s="3" t="s">
        <v>52</v>
      </c>
      <c r="K71" s="3" t="s">
        <v>53</v>
      </c>
    </row>
    <row r="72" spans="1:12">
      <c r="A72" s="1"/>
      <c r="F72" s="1"/>
    </row>
    <row r="81" spans="1:14">
      <c r="A81" s="4" t="s">
        <v>20</v>
      </c>
      <c r="B81" s="7">
        <v>32</v>
      </c>
      <c r="C81" s="4" t="s">
        <v>21</v>
      </c>
      <c r="D81" s="7">
        <v>7</v>
      </c>
      <c r="F81" s="4" t="s">
        <v>20</v>
      </c>
      <c r="G81" s="7">
        <v>6</v>
      </c>
      <c r="H81" s="4" t="s">
        <v>21</v>
      </c>
      <c r="I81" s="7">
        <v>12</v>
      </c>
      <c r="K81" s="4" t="s">
        <v>20</v>
      </c>
      <c r="L81" s="7">
        <v>100</v>
      </c>
      <c r="M81" s="4" t="s">
        <v>21</v>
      </c>
      <c r="N81" s="7">
        <v>12</v>
      </c>
    </row>
    <row r="82" spans="1:14">
      <c r="A82" s="4" t="s">
        <v>7</v>
      </c>
      <c r="B82" s="5" t="s">
        <v>13</v>
      </c>
      <c r="F82" s="4" t="s">
        <v>7</v>
      </c>
      <c r="G82" s="5" t="s">
        <v>8</v>
      </c>
      <c r="K82" s="4" t="s">
        <v>7</v>
      </c>
      <c r="L82" s="7" t="s">
        <v>6</v>
      </c>
    </row>
    <row r="83" spans="1:14">
      <c r="C83" s="11" t="s">
        <v>5</v>
      </c>
      <c r="D83" s="11" t="s">
        <v>12</v>
      </c>
      <c r="H83" s="11" t="s">
        <v>5</v>
      </c>
      <c r="I83" s="11" t="s">
        <v>12</v>
      </c>
      <c r="M83" s="11" t="s">
        <v>5</v>
      </c>
      <c r="N83" s="11" t="s">
        <v>12</v>
      </c>
    </row>
    <row r="84" spans="1:14">
      <c r="A84" s="4" t="s">
        <v>0</v>
      </c>
      <c r="B84" s="7">
        <v>1612</v>
      </c>
      <c r="C84" s="6">
        <f>SUM($A$92:$C$92)</f>
        <v>0</v>
      </c>
      <c r="D84" s="6">
        <f>B84*C84</f>
        <v>0</v>
      </c>
      <c r="F84" s="4" t="s">
        <v>0</v>
      </c>
      <c r="G84" s="7">
        <v>468</v>
      </c>
      <c r="H84" s="6">
        <f>SUM($F$92:$G$92)</f>
        <v>0</v>
      </c>
      <c r="I84" s="6">
        <f>G84*H84</f>
        <v>0</v>
      </c>
      <c r="K84" s="4" t="s">
        <v>0</v>
      </c>
      <c r="L84" s="7">
        <v>1048</v>
      </c>
      <c r="M84" s="6">
        <f>SUM($K$92:$L$92)</f>
        <v>0</v>
      </c>
      <c r="N84" s="6">
        <f>L84*M84</f>
        <v>0</v>
      </c>
    </row>
    <row r="85" spans="1:14">
      <c r="A85" s="4" t="s">
        <v>1</v>
      </c>
      <c r="B85" s="7">
        <v>1209</v>
      </c>
      <c r="C85" s="6">
        <f>SUM($A$92:$C$92)</f>
        <v>0</v>
      </c>
      <c r="D85" s="6">
        <f t="shared" ref="D85:D86" si="8">B85*C85</f>
        <v>0</v>
      </c>
      <c r="F85" s="4" t="s">
        <v>1</v>
      </c>
      <c r="G85" s="7">
        <v>351</v>
      </c>
      <c r="H85" s="6">
        <f>SUM($F$92:$G$92)</f>
        <v>0</v>
      </c>
      <c r="I85" s="6">
        <f t="shared" ref="I85:I86" si="9">G85*H85</f>
        <v>0</v>
      </c>
      <c r="K85" s="4" t="s">
        <v>1</v>
      </c>
      <c r="L85" s="7">
        <v>786</v>
      </c>
      <c r="M85" s="6">
        <f>SUM($K$92:$L$92)</f>
        <v>0</v>
      </c>
      <c r="N85" s="6">
        <f t="shared" ref="N85:N86" si="10">L85*M85</f>
        <v>0</v>
      </c>
    </row>
    <row r="86" spans="1:14">
      <c r="A86" s="4" t="s">
        <v>37</v>
      </c>
      <c r="B86" s="7"/>
      <c r="C86" s="6">
        <f>SUM($A$92:$C$92)</f>
        <v>0</v>
      </c>
      <c r="D86" s="6">
        <f t="shared" si="8"/>
        <v>0</v>
      </c>
      <c r="F86" s="4" t="s">
        <v>37</v>
      </c>
      <c r="G86" s="7"/>
      <c r="H86" s="6">
        <f>SUM($F$92:$G$92)</f>
        <v>0</v>
      </c>
      <c r="I86" s="6">
        <f t="shared" si="9"/>
        <v>0</v>
      </c>
      <c r="K86" s="4" t="s">
        <v>37</v>
      </c>
      <c r="L86" s="7"/>
      <c r="M86" s="6">
        <f>SUM($K$92:$L$92)</f>
        <v>0</v>
      </c>
      <c r="N86" s="6">
        <f t="shared" si="10"/>
        <v>0</v>
      </c>
    </row>
    <row r="88" spans="1:14">
      <c r="A88" s="2" t="s">
        <v>51</v>
      </c>
      <c r="B88" s="2" t="s">
        <v>16</v>
      </c>
      <c r="C88" s="2" t="s">
        <v>11</v>
      </c>
      <c r="F88" s="2" t="s">
        <v>11</v>
      </c>
      <c r="G88" s="2" t="s">
        <v>17</v>
      </c>
      <c r="K88" s="2" t="s">
        <v>11</v>
      </c>
      <c r="L88" s="2" t="s">
        <v>16</v>
      </c>
    </row>
    <row r="92" spans="1:14">
      <c r="A92" s="23"/>
      <c r="B92" s="23"/>
      <c r="C92" s="26"/>
      <c r="F92" s="23"/>
      <c r="G92" s="23"/>
      <c r="I92" s="12"/>
      <c r="K92" s="23"/>
      <c r="L92" s="23"/>
    </row>
    <row r="95" spans="1:14" ht="18.75">
      <c r="A95" s="3" t="s">
        <v>54</v>
      </c>
      <c r="F95" s="3" t="s">
        <v>57</v>
      </c>
      <c r="K95" s="3" t="s">
        <v>81</v>
      </c>
    </row>
    <row r="96" spans="1:14">
      <c r="A96" s="1"/>
      <c r="F96" s="1"/>
    </row>
    <row r="105" spans="1:14">
      <c r="A105" s="4" t="s">
        <v>20</v>
      </c>
      <c r="B105" s="7">
        <v>75</v>
      </c>
      <c r="C105" s="4" t="s">
        <v>21</v>
      </c>
      <c r="D105" s="7">
        <v>14</v>
      </c>
      <c r="F105" s="4" t="s">
        <v>20</v>
      </c>
      <c r="G105" s="7">
        <v>97</v>
      </c>
      <c r="H105" s="4" t="s">
        <v>21</v>
      </c>
      <c r="I105" s="7">
        <v>9</v>
      </c>
      <c r="K105" s="4" t="s">
        <v>20</v>
      </c>
      <c r="L105" s="7">
        <v>75</v>
      </c>
      <c r="M105" s="4" t="s">
        <v>21</v>
      </c>
      <c r="N105" s="7">
        <v>11</v>
      </c>
    </row>
    <row r="106" spans="1:14">
      <c r="A106" s="4" t="s">
        <v>7</v>
      </c>
      <c r="B106" s="5" t="s">
        <v>13</v>
      </c>
      <c r="F106" s="4" t="s">
        <v>7</v>
      </c>
      <c r="G106" s="5" t="s">
        <v>8</v>
      </c>
      <c r="K106" s="4" t="s">
        <v>7</v>
      </c>
      <c r="L106" s="7" t="s">
        <v>6</v>
      </c>
    </row>
    <row r="107" spans="1:14">
      <c r="C107" s="11" t="s">
        <v>5</v>
      </c>
      <c r="D107" s="11" t="s">
        <v>12</v>
      </c>
      <c r="H107" s="11" t="s">
        <v>5</v>
      </c>
      <c r="I107" s="11" t="s">
        <v>12</v>
      </c>
      <c r="M107" s="11" t="s">
        <v>5</v>
      </c>
      <c r="N107" s="11" t="s">
        <v>12</v>
      </c>
    </row>
    <row r="108" spans="1:14">
      <c r="A108" s="4" t="s">
        <v>0</v>
      </c>
      <c r="B108" s="7">
        <v>442</v>
      </c>
      <c r="C108" s="6">
        <f>SUM($A$116:$C$116)</f>
        <v>0</v>
      </c>
      <c r="D108" s="6">
        <f>B108*C108</f>
        <v>0</v>
      </c>
      <c r="F108" s="4" t="s">
        <v>0</v>
      </c>
      <c r="G108" s="7">
        <v>1004</v>
      </c>
      <c r="H108" s="6">
        <f>SUM($F$116:$G$116)</f>
        <v>5</v>
      </c>
      <c r="I108" s="6">
        <f>G108*H108</f>
        <v>5020</v>
      </c>
      <c r="K108" s="4" t="s">
        <v>0</v>
      </c>
      <c r="L108" s="7">
        <v>1048</v>
      </c>
      <c r="M108" s="6">
        <f>SUM($K$116:$L$116)</f>
        <v>0</v>
      </c>
      <c r="N108" s="6">
        <f>L108*M108</f>
        <v>0</v>
      </c>
    </row>
    <row r="109" spans="1:14">
      <c r="A109" s="4" t="s">
        <v>1</v>
      </c>
      <c r="B109" s="7">
        <v>331</v>
      </c>
      <c r="C109" s="6">
        <f>SUM($A$116:$C$116)</f>
        <v>0</v>
      </c>
      <c r="D109" s="6">
        <f t="shared" ref="D109:D110" si="11">B109*C109</f>
        <v>0</v>
      </c>
      <c r="F109" s="4" t="s">
        <v>1</v>
      </c>
      <c r="G109" s="7">
        <v>753</v>
      </c>
      <c r="H109" s="6">
        <f>SUM($F$116:$G$116)</f>
        <v>5</v>
      </c>
      <c r="I109" s="6">
        <f t="shared" ref="I109:I110" si="12">G109*H109</f>
        <v>3765</v>
      </c>
      <c r="K109" s="4" t="s">
        <v>1</v>
      </c>
      <c r="L109" s="7">
        <v>786</v>
      </c>
      <c r="M109" s="6">
        <f>SUM($K$116:$L$116)</f>
        <v>0</v>
      </c>
      <c r="N109" s="6">
        <f t="shared" ref="N109:N110" si="13">L109*M109</f>
        <v>0</v>
      </c>
    </row>
    <row r="110" spans="1:14">
      <c r="A110" s="4" t="s">
        <v>37</v>
      </c>
      <c r="B110" s="7"/>
      <c r="C110" s="6">
        <f>SUM($A$116:$C$116)</f>
        <v>0</v>
      </c>
      <c r="D110" s="6">
        <f t="shared" si="11"/>
        <v>0</v>
      </c>
      <c r="F110" s="4" t="s">
        <v>37</v>
      </c>
      <c r="G110" s="7"/>
      <c r="H110" s="6">
        <f>SUM($F$116:$G$116)</f>
        <v>5</v>
      </c>
      <c r="I110" s="6">
        <f t="shared" si="12"/>
        <v>0</v>
      </c>
      <c r="K110" s="4" t="s">
        <v>37</v>
      </c>
      <c r="L110" s="7"/>
      <c r="M110" s="6">
        <f>SUM($K$116:$L$116)</f>
        <v>0</v>
      </c>
      <c r="N110" s="6">
        <f t="shared" si="13"/>
        <v>0</v>
      </c>
    </row>
    <row r="112" spans="1:14">
      <c r="A112" s="11" t="s">
        <v>11</v>
      </c>
      <c r="B112" s="11" t="s">
        <v>55</v>
      </c>
      <c r="C112" s="11" t="s">
        <v>56</v>
      </c>
      <c r="F112" s="2" t="s">
        <v>11</v>
      </c>
      <c r="G112" s="2" t="s">
        <v>16</v>
      </c>
      <c r="K112" s="2" t="s">
        <v>58</v>
      </c>
      <c r="L112" s="2" t="s">
        <v>32</v>
      </c>
    </row>
    <row r="116" spans="1:12">
      <c r="A116" s="23"/>
      <c r="B116" s="23"/>
      <c r="C116" s="23"/>
      <c r="F116" s="23"/>
      <c r="G116" s="23">
        <v>5</v>
      </c>
      <c r="I116" s="12"/>
      <c r="K116" s="26"/>
      <c r="L116" s="24"/>
    </row>
    <row r="119" spans="1:12" ht="18.75">
      <c r="A119" s="3" t="s">
        <v>59</v>
      </c>
      <c r="F119" s="3" t="s">
        <v>61</v>
      </c>
      <c r="K119" s="3" t="s">
        <v>62</v>
      </c>
    </row>
    <row r="120" spans="1:12">
      <c r="A120" s="1"/>
      <c r="F120" s="1"/>
    </row>
    <row r="129" spans="1:14">
      <c r="A129" s="4" t="s">
        <v>20</v>
      </c>
      <c r="B129" s="7">
        <v>43</v>
      </c>
      <c r="C129" s="4" t="s">
        <v>21</v>
      </c>
      <c r="D129" s="7">
        <v>3</v>
      </c>
      <c r="F129" s="4" t="s">
        <v>20</v>
      </c>
      <c r="G129" s="7">
        <v>93</v>
      </c>
      <c r="H129" s="4" t="s">
        <v>21</v>
      </c>
      <c r="I129" s="7">
        <v>8.5</v>
      </c>
      <c r="K129" s="4" t="s">
        <v>20</v>
      </c>
      <c r="L129" s="7">
        <v>45</v>
      </c>
      <c r="M129" s="4" t="s">
        <v>21</v>
      </c>
      <c r="N129" s="7">
        <v>16</v>
      </c>
    </row>
    <row r="130" spans="1:14">
      <c r="A130" s="4" t="s">
        <v>7</v>
      </c>
      <c r="B130" s="5" t="s">
        <v>13</v>
      </c>
      <c r="F130" s="4" t="s">
        <v>7</v>
      </c>
      <c r="G130" s="5" t="s">
        <v>8</v>
      </c>
      <c r="K130" s="4" t="s">
        <v>7</v>
      </c>
      <c r="L130" s="5" t="s">
        <v>13</v>
      </c>
    </row>
    <row r="131" spans="1:14">
      <c r="C131" s="11" t="s">
        <v>5</v>
      </c>
      <c r="D131" s="11" t="s">
        <v>12</v>
      </c>
      <c r="H131" s="11" t="s">
        <v>5</v>
      </c>
      <c r="I131" s="11" t="s">
        <v>12</v>
      </c>
      <c r="M131" s="11" t="s">
        <v>5</v>
      </c>
      <c r="N131" s="11" t="s">
        <v>12</v>
      </c>
    </row>
    <row r="132" spans="1:14">
      <c r="A132" s="4" t="s">
        <v>0</v>
      </c>
      <c r="B132" s="7">
        <v>1760</v>
      </c>
      <c r="C132" s="6">
        <f>SUM($A$140:$D$140)</f>
        <v>0</v>
      </c>
      <c r="D132" s="6">
        <f>B132*C132</f>
        <v>0</v>
      </c>
      <c r="F132" s="4" t="s">
        <v>0</v>
      </c>
      <c r="G132" s="7">
        <v>704</v>
      </c>
      <c r="H132" s="6">
        <f>SUM($F$140:$G$140)</f>
        <v>0</v>
      </c>
      <c r="I132" s="6">
        <f>G132*H132</f>
        <v>0</v>
      </c>
      <c r="K132" s="4" t="s">
        <v>0</v>
      </c>
      <c r="L132" s="7">
        <v>1482</v>
      </c>
      <c r="M132" s="6">
        <f>SUM($K$140:$M$140)</f>
        <v>0</v>
      </c>
      <c r="N132" s="6">
        <f>L132*M132</f>
        <v>0</v>
      </c>
    </row>
    <row r="133" spans="1:14">
      <c r="A133" s="4" t="s">
        <v>1</v>
      </c>
      <c r="B133" s="7">
        <v>1195</v>
      </c>
      <c r="C133" s="6">
        <f>SUM($A$140:$D$140)</f>
        <v>0</v>
      </c>
      <c r="D133" s="6">
        <f t="shared" ref="D133:D134" si="14">B133*C133</f>
        <v>0</v>
      </c>
      <c r="F133" s="4" t="s">
        <v>1</v>
      </c>
      <c r="G133" s="7">
        <v>528</v>
      </c>
      <c r="H133" s="6">
        <f>SUM($F$140:$G$140)</f>
        <v>0</v>
      </c>
      <c r="I133" s="6">
        <f t="shared" ref="I133:I134" si="15">G133*H133</f>
        <v>0</v>
      </c>
      <c r="K133" s="4" t="s">
        <v>1</v>
      </c>
      <c r="L133" s="7">
        <v>1111</v>
      </c>
      <c r="M133" s="6">
        <f>SUM($K$140:$M$140)</f>
        <v>0</v>
      </c>
      <c r="N133" s="6">
        <f t="shared" ref="N133:N134" si="16">L133*M133</f>
        <v>0</v>
      </c>
    </row>
    <row r="134" spans="1:14">
      <c r="A134" s="4" t="s">
        <v>37</v>
      </c>
      <c r="B134" s="7"/>
      <c r="C134" s="6">
        <f>SUM($A$140:$D$140)</f>
        <v>0</v>
      </c>
      <c r="D134" s="6">
        <f t="shared" si="14"/>
        <v>0</v>
      </c>
      <c r="F134" s="4" t="s">
        <v>37</v>
      </c>
      <c r="G134" s="7"/>
      <c r="H134" s="6">
        <f>SUM($F$140:$G$140)</f>
        <v>0</v>
      </c>
      <c r="I134" s="6">
        <f t="shared" si="15"/>
        <v>0</v>
      </c>
      <c r="K134" s="4" t="s">
        <v>37</v>
      </c>
      <c r="L134" s="7"/>
      <c r="M134" s="6">
        <f>SUM($K$140:$M$140)</f>
        <v>0</v>
      </c>
      <c r="N134" s="6">
        <f t="shared" si="16"/>
        <v>0</v>
      </c>
    </row>
    <row r="136" spans="1:14">
      <c r="A136" s="11" t="s">
        <v>11</v>
      </c>
      <c r="B136" s="11" t="s">
        <v>16</v>
      </c>
      <c r="C136" s="11" t="s">
        <v>60</v>
      </c>
      <c r="D136" s="2" t="s">
        <v>35</v>
      </c>
      <c r="F136" s="2" t="s">
        <v>17</v>
      </c>
      <c r="G136" s="2" t="s">
        <v>14</v>
      </c>
      <c r="K136" s="2" t="s">
        <v>16</v>
      </c>
      <c r="L136" s="2" t="s">
        <v>63</v>
      </c>
      <c r="M136" s="11" t="s">
        <v>11</v>
      </c>
    </row>
    <row r="140" spans="1:14">
      <c r="A140" s="23"/>
      <c r="B140" s="23"/>
      <c r="C140" s="23"/>
      <c r="D140" s="23"/>
      <c r="F140" s="23"/>
      <c r="G140" s="23"/>
      <c r="I140" s="12"/>
      <c r="K140" s="23"/>
      <c r="L140" s="23"/>
      <c r="M140" s="23"/>
    </row>
    <row r="143" spans="1:14" ht="18.75">
      <c r="A143" s="3" t="s">
        <v>64</v>
      </c>
      <c r="F143" s="3" t="s">
        <v>65</v>
      </c>
      <c r="K143" s="3" t="s">
        <v>66</v>
      </c>
    </row>
    <row r="144" spans="1:14">
      <c r="A144" s="1"/>
      <c r="F144" s="1"/>
    </row>
    <row r="153" spans="1:14">
      <c r="A153" s="4" t="s">
        <v>20</v>
      </c>
      <c r="B153" s="7">
        <v>43</v>
      </c>
      <c r="C153" s="4" t="s">
        <v>21</v>
      </c>
      <c r="D153" s="7">
        <v>5</v>
      </c>
      <c r="F153" s="4" t="s">
        <v>20</v>
      </c>
      <c r="G153" s="7">
        <v>81</v>
      </c>
      <c r="H153" s="4" t="s">
        <v>21</v>
      </c>
      <c r="I153" s="7">
        <v>6</v>
      </c>
      <c r="K153" s="4" t="s">
        <v>20</v>
      </c>
      <c r="L153" s="7">
        <v>73</v>
      </c>
      <c r="M153" s="4" t="s">
        <v>21</v>
      </c>
      <c r="N153" s="7">
        <v>9</v>
      </c>
    </row>
    <row r="154" spans="1:14">
      <c r="A154" s="4" t="s">
        <v>7</v>
      </c>
      <c r="B154" s="5" t="s">
        <v>13</v>
      </c>
      <c r="F154" s="4" t="s">
        <v>7</v>
      </c>
      <c r="G154" s="5" t="s">
        <v>6</v>
      </c>
      <c r="K154" s="4" t="s">
        <v>7</v>
      </c>
      <c r="L154" s="5" t="s">
        <v>8</v>
      </c>
    </row>
    <row r="155" spans="1:14">
      <c r="C155" s="11" t="s">
        <v>5</v>
      </c>
      <c r="D155" s="11" t="s">
        <v>12</v>
      </c>
      <c r="H155" s="11" t="s">
        <v>5</v>
      </c>
      <c r="I155" s="11" t="s">
        <v>12</v>
      </c>
      <c r="M155" s="11" t="s">
        <v>5</v>
      </c>
      <c r="N155" s="11" t="s">
        <v>12</v>
      </c>
    </row>
    <row r="156" spans="1:14">
      <c r="A156" s="4" t="s">
        <v>0</v>
      </c>
      <c r="B156" s="7">
        <v>356</v>
      </c>
      <c r="C156" s="6">
        <f>SUM($A$164:$D$164)</f>
        <v>0</v>
      </c>
      <c r="D156" s="6">
        <f>B156*C156</f>
        <v>0</v>
      </c>
      <c r="F156" s="4" t="s">
        <v>0</v>
      </c>
      <c r="G156" s="7">
        <v>660</v>
      </c>
      <c r="H156" s="6">
        <f>SUM($F$164:$I$164)</f>
        <v>0</v>
      </c>
      <c r="I156" s="6">
        <f>G156*H156</f>
        <v>0</v>
      </c>
      <c r="K156" s="4" t="s">
        <v>0</v>
      </c>
      <c r="L156" s="7">
        <v>842</v>
      </c>
      <c r="M156" s="6">
        <f>SUM($K$164:$N$164)</f>
        <v>0</v>
      </c>
      <c r="N156" s="6">
        <f>L156*M156</f>
        <v>0</v>
      </c>
    </row>
    <row r="157" spans="1:14">
      <c r="A157" s="4" t="s">
        <v>1</v>
      </c>
      <c r="B157" s="7">
        <v>284</v>
      </c>
      <c r="C157" s="6">
        <f>SUM($A$164:$D$164)</f>
        <v>0</v>
      </c>
      <c r="D157" s="6">
        <f t="shared" ref="D157:D158" si="17">B157*C157</f>
        <v>0</v>
      </c>
      <c r="F157" s="4" t="s">
        <v>1</v>
      </c>
      <c r="G157" s="7">
        <v>495</v>
      </c>
      <c r="H157" s="6">
        <f>SUM($F$164:$I$164)</f>
        <v>0</v>
      </c>
      <c r="I157" s="6">
        <f t="shared" ref="I157:I158" si="18">G157*H157</f>
        <v>0</v>
      </c>
      <c r="K157" s="4" t="s">
        <v>1</v>
      </c>
      <c r="L157" s="7">
        <v>590</v>
      </c>
      <c r="M157" s="6">
        <f>SUM($K$164:$N$164)</f>
        <v>0</v>
      </c>
      <c r="N157" s="6">
        <f t="shared" ref="N157:N158" si="19">L157*M157</f>
        <v>0</v>
      </c>
    </row>
    <row r="158" spans="1:14">
      <c r="A158" s="4" t="s">
        <v>37</v>
      </c>
      <c r="B158" s="7"/>
      <c r="C158" s="6">
        <f>SUM($A$164:$D$164)</f>
        <v>0</v>
      </c>
      <c r="D158" s="6">
        <f t="shared" si="17"/>
        <v>0</v>
      </c>
      <c r="F158" s="4" t="s">
        <v>37</v>
      </c>
      <c r="G158" s="7"/>
      <c r="H158" s="6">
        <f>SUM($F$164:$I$164)</f>
        <v>0</v>
      </c>
      <c r="I158" s="6">
        <f t="shared" si="18"/>
        <v>0</v>
      </c>
      <c r="K158" s="4" t="s">
        <v>37</v>
      </c>
      <c r="L158" s="7"/>
      <c r="M158" s="6">
        <f>SUM($K$164:$N$164)</f>
        <v>0</v>
      </c>
      <c r="N158" s="6">
        <f t="shared" si="19"/>
        <v>0</v>
      </c>
    </row>
    <row r="160" spans="1:14">
      <c r="A160" s="11" t="s">
        <v>56</v>
      </c>
      <c r="B160" s="11" t="s">
        <v>16</v>
      </c>
      <c r="C160" s="11" t="s">
        <v>60</v>
      </c>
      <c r="D160" s="2" t="s">
        <v>35</v>
      </c>
      <c r="F160" s="2" t="s">
        <v>11</v>
      </c>
      <c r="G160" s="2" t="s">
        <v>24</v>
      </c>
      <c r="H160" s="2" t="s">
        <v>67</v>
      </c>
      <c r="I160" s="2" t="s">
        <v>45</v>
      </c>
      <c r="K160" s="2" t="s">
        <v>60</v>
      </c>
      <c r="L160" s="2" t="s">
        <v>45</v>
      </c>
      <c r="M160" s="11" t="s">
        <v>16</v>
      </c>
      <c r="N160" s="2" t="s">
        <v>68</v>
      </c>
    </row>
    <row r="164" spans="1:14">
      <c r="A164" s="23"/>
      <c r="B164" s="23"/>
      <c r="C164" s="23"/>
      <c r="D164" s="23"/>
      <c r="F164" s="23"/>
      <c r="G164" s="23"/>
      <c r="H164" s="26"/>
      <c r="I164" s="26"/>
      <c r="K164" s="23"/>
      <c r="L164" s="23"/>
      <c r="M164" s="24"/>
      <c r="N164" s="23"/>
    </row>
    <row r="167" spans="1:14" ht="18.75">
      <c r="A167" s="3" t="s">
        <v>69</v>
      </c>
      <c r="F167" s="3" t="s">
        <v>70</v>
      </c>
      <c r="K167" s="3" t="s">
        <v>71</v>
      </c>
    </row>
    <row r="168" spans="1:14">
      <c r="A168" s="1"/>
      <c r="F168" s="1"/>
    </row>
    <row r="177" spans="1:14">
      <c r="A177" s="4" t="s">
        <v>20</v>
      </c>
      <c r="B177" s="7">
        <v>75</v>
      </c>
      <c r="C177" s="4" t="s">
        <v>21</v>
      </c>
      <c r="D177" s="7">
        <v>9</v>
      </c>
      <c r="F177" s="4" t="s">
        <v>20</v>
      </c>
      <c r="G177" s="7">
        <v>61</v>
      </c>
      <c r="H177" s="4" t="s">
        <v>21</v>
      </c>
      <c r="I177" s="7">
        <v>9</v>
      </c>
      <c r="K177" s="4" t="s">
        <v>20</v>
      </c>
      <c r="L177" s="7">
        <v>27</v>
      </c>
      <c r="M177" s="4" t="s">
        <v>21</v>
      </c>
      <c r="N177" s="7">
        <v>6</v>
      </c>
    </row>
    <row r="178" spans="1:14">
      <c r="A178" s="4" t="s">
        <v>7</v>
      </c>
      <c r="B178" s="5" t="s">
        <v>8</v>
      </c>
      <c r="F178" s="4" t="s">
        <v>7</v>
      </c>
      <c r="G178" s="5" t="s">
        <v>8</v>
      </c>
      <c r="K178" s="4" t="s">
        <v>7</v>
      </c>
      <c r="L178" s="5" t="s">
        <v>8</v>
      </c>
    </row>
    <row r="179" spans="1:14">
      <c r="C179" s="11" t="s">
        <v>5</v>
      </c>
      <c r="D179" s="11" t="s">
        <v>12</v>
      </c>
      <c r="H179" s="11" t="s">
        <v>5</v>
      </c>
      <c r="I179" s="11" t="s">
        <v>12</v>
      </c>
      <c r="M179" s="11" t="s">
        <v>5</v>
      </c>
      <c r="N179" s="11" t="s">
        <v>12</v>
      </c>
    </row>
    <row r="180" spans="1:14">
      <c r="A180" s="4" t="s">
        <v>0</v>
      </c>
      <c r="B180" s="7">
        <v>320</v>
      </c>
      <c r="C180" s="6">
        <f>SUM($A$188:$B$188)</f>
        <v>0</v>
      </c>
      <c r="D180" s="6">
        <f>B180*C180</f>
        <v>0</v>
      </c>
      <c r="F180" s="4" t="s">
        <v>0</v>
      </c>
      <c r="G180" s="7">
        <v>350</v>
      </c>
      <c r="H180" s="6">
        <f>SUM($F$188:$H$188)</f>
        <v>0</v>
      </c>
      <c r="I180" s="6">
        <f>G180*H180</f>
        <v>0</v>
      </c>
      <c r="K180" s="4" t="s">
        <v>0</v>
      </c>
      <c r="L180" s="7">
        <v>914</v>
      </c>
      <c r="M180" s="6">
        <f>SUM($K$188:$L$188)</f>
        <v>0</v>
      </c>
      <c r="N180" s="6">
        <f>L180*M180</f>
        <v>0</v>
      </c>
    </row>
    <row r="181" spans="1:14">
      <c r="A181" s="4" t="s">
        <v>1</v>
      </c>
      <c r="B181" s="7">
        <v>262</v>
      </c>
      <c r="C181" s="6">
        <f>SUM($A$188:$B$188)</f>
        <v>0</v>
      </c>
      <c r="D181" s="6">
        <f t="shared" ref="D181:D182" si="20">B181*C181</f>
        <v>0</v>
      </c>
      <c r="F181" s="4" t="s">
        <v>1</v>
      </c>
      <c r="G181" s="7">
        <v>245</v>
      </c>
      <c r="H181" s="6">
        <f>SUM($F$188:$H$188)</f>
        <v>0</v>
      </c>
      <c r="I181" s="6">
        <f t="shared" ref="I181:I182" si="21">G181*H181</f>
        <v>0</v>
      </c>
      <c r="K181" s="4" t="s">
        <v>1</v>
      </c>
      <c r="L181" s="7">
        <v>685</v>
      </c>
      <c r="M181" s="6">
        <f>SUM($K$188:$L$188)</f>
        <v>0</v>
      </c>
      <c r="N181" s="6">
        <f t="shared" ref="N181:N182" si="22">L181*M181</f>
        <v>0</v>
      </c>
    </row>
    <row r="182" spans="1:14">
      <c r="A182" s="4" t="s">
        <v>37</v>
      </c>
      <c r="B182" s="7"/>
      <c r="C182" s="6">
        <f>SUM($A$188:$B$188)</f>
        <v>0</v>
      </c>
      <c r="D182" s="6">
        <f t="shared" si="20"/>
        <v>0</v>
      </c>
      <c r="F182" s="4" t="s">
        <v>37</v>
      </c>
      <c r="G182" s="7"/>
      <c r="H182" s="6">
        <f>SUM($F$188:$H$188)</f>
        <v>0</v>
      </c>
      <c r="I182" s="6">
        <f t="shared" si="21"/>
        <v>0</v>
      </c>
      <c r="K182" s="4" t="s">
        <v>37</v>
      </c>
      <c r="L182" s="7"/>
      <c r="M182" s="6">
        <f>SUM($K$188:$L$188)</f>
        <v>0</v>
      </c>
      <c r="N182" s="6">
        <f t="shared" si="22"/>
        <v>0</v>
      </c>
    </row>
    <row r="184" spans="1:14">
      <c r="A184" s="2" t="s">
        <v>11</v>
      </c>
      <c r="B184" s="11" t="s">
        <v>35</v>
      </c>
      <c r="C184" s="11"/>
      <c r="F184" s="2" t="s">
        <v>16</v>
      </c>
      <c r="G184" s="2" t="s">
        <v>40</v>
      </c>
      <c r="H184" s="2" t="s">
        <v>72</v>
      </c>
      <c r="K184" s="2" t="s">
        <v>16</v>
      </c>
      <c r="L184" s="2" t="s">
        <v>17</v>
      </c>
      <c r="M184" s="11"/>
    </row>
    <row r="188" spans="1:14">
      <c r="A188" s="23"/>
      <c r="B188" s="23"/>
      <c r="F188" s="23"/>
      <c r="G188" s="23"/>
      <c r="H188" s="23"/>
      <c r="K188" s="23"/>
      <c r="L188" s="23"/>
      <c r="M188" s="11"/>
      <c r="N188" s="11"/>
    </row>
    <row r="191" spans="1:14" ht="18.75">
      <c r="A191" s="3" t="s">
        <v>73</v>
      </c>
      <c r="F191" s="3" t="s">
        <v>74</v>
      </c>
      <c r="K191" s="3" t="s">
        <v>75</v>
      </c>
    </row>
    <row r="192" spans="1:14">
      <c r="A192" s="1"/>
      <c r="F192" s="1"/>
    </row>
    <row r="201" spans="1:14">
      <c r="A201" s="4" t="s">
        <v>20</v>
      </c>
      <c r="B201" s="7">
        <v>72</v>
      </c>
      <c r="C201" s="4" t="s">
        <v>21</v>
      </c>
      <c r="D201" s="7">
        <v>9</v>
      </c>
      <c r="F201" s="4" t="s">
        <v>20</v>
      </c>
      <c r="G201" s="7">
        <v>56</v>
      </c>
      <c r="H201" s="4" t="s">
        <v>21</v>
      </c>
      <c r="I201" s="7">
        <v>5</v>
      </c>
      <c r="K201" s="4" t="s">
        <v>20</v>
      </c>
      <c r="L201" s="7">
        <v>63</v>
      </c>
      <c r="M201" s="4" t="s">
        <v>21</v>
      </c>
      <c r="N201" s="7">
        <v>7</v>
      </c>
    </row>
    <row r="202" spans="1:14">
      <c r="A202" s="4" t="s">
        <v>7</v>
      </c>
      <c r="B202" s="5" t="s">
        <v>8</v>
      </c>
      <c r="F202" s="4" t="s">
        <v>7</v>
      </c>
      <c r="G202" s="5" t="s">
        <v>8</v>
      </c>
      <c r="K202" s="4" t="s">
        <v>7</v>
      </c>
      <c r="L202" s="5" t="s">
        <v>8</v>
      </c>
    </row>
    <row r="203" spans="1:14">
      <c r="C203" s="11" t="s">
        <v>5</v>
      </c>
      <c r="D203" s="11" t="s">
        <v>12</v>
      </c>
      <c r="H203" s="11" t="s">
        <v>5</v>
      </c>
      <c r="I203" s="11" t="s">
        <v>12</v>
      </c>
      <c r="M203" s="11" t="s">
        <v>5</v>
      </c>
      <c r="N203" s="11" t="s">
        <v>12</v>
      </c>
    </row>
    <row r="204" spans="1:14">
      <c r="A204" s="4" t="s">
        <v>0</v>
      </c>
      <c r="B204" s="7">
        <v>370</v>
      </c>
      <c r="C204" s="6">
        <f>SUM($A$212:$D$212,$A$218:$C$218)</f>
        <v>0</v>
      </c>
      <c r="D204" s="6">
        <f>B204*C204</f>
        <v>0</v>
      </c>
      <c r="F204" s="4" t="s">
        <v>0</v>
      </c>
      <c r="G204" s="7">
        <v>210</v>
      </c>
      <c r="H204" s="6">
        <f>SUM($F$212:$I$212,$F$218:$H$218)</f>
        <v>0</v>
      </c>
      <c r="I204" s="6">
        <f>G204*H204</f>
        <v>0</v>
      </c>
      <c r="K204" s="4" t="s">
        <v>0</v>
      </c>
      <c r="L204" s="7">
        <v>304</v>
      </c>
      <c r="M204" s="6">
        <f>SUM($K$212:$N$212,$K$218:$N$218)</f>
        <v>0</v>
      </c>
      <c r="N204" s="6">
        <f>L204*M204</f>
        <v>0</v>
      </c>
    </row>
    <row r="205" spans="1:14">
      <c r="A205" s="4" t="s">
        <v>1</v>
      </c>
      <c r="B205" s="7">
        <v>316</v>
      </c>
      <c r="C205" s="6">
        <f>SUM($A$212:$D$212,$A$218:$C$218)</f>
        <v>0</v>
      </c>
      <c r="D205" s="6">
        <f t="shared" ref="D205:D206" si="23">B205*C205</f>
        <v>0</v>
      </c>
      <c r="F205" s="4" t="s">
        <v>1</v>
      </c>
      <c r="G205" s="7">
        <v>156</v>
      </c>
      <c r="H205" s="6">
        <f>SUM($F$212:$I$212,$F$218:$H$218)</f>
        <v>0</v>
      </c>
      <c r="I205" s="6">
        <f t="shared" ref="I205:I206" si="24">G205*H205</f>
        <v>0</v>
      </c>
      <c r="K205" s="4" t="s">
        <v>1</v>
      </c>
      <c r="L205" s="7">
        <v>225</v>
      </c>
      <c r="M205" s="6">
        <f>SUM($K$212:$N$212,$K$218:$N$218)</f>
        <v>0</v>
      </c>
      <c r="N205" s="6">
        <f t="shared" ref="N205:N206" si="25">L205*M205</f>
        <v>0</v>
      </c>
    </row>
    <row r="206" spans="1:14">
      <c r="A206" s="4" t="s">
        <v>37</v>
      </c>
      <c r="B206" s="7"/>
      <c r="C206" s="6">
        <f>SUM($A$212:$D$212,$A$218:$C$218)</f>
        <v>0</v>
      </c>
      <c r="D206" s="6">
        <f t="shared" si="23"/>
        <v>0</v>
      </c>
      <c r="F206" s="4" t="s">
        <v>37</v>
      </c>
      <c r="G206" s="7"/>
      <c r="H206" s="6">
        <f>SUM($F$212:$I$212,$F$218:$H$218)</f>
        <v>0</v>
      </c>
      <c r="I206" s="6">
        <f t="shared" si="24"/>
        <v>0</v>
      </c>
      <c r="K206" s="4" t="s">
        <v>37</v>
      </c>
      <c r="L206" s="7"/>
      <c r="M206" s="6">
        <f>SUM($K$212:$N$212,$K$218:$N$218)</f>
        <v>0</v>
      </c>
      <c r="N206" s="6">
        <f t="shared" si="25"/>
        <v>0</v>
      </c>
    </row>
    <row r="208" spans="1:14">
      <c r="A208" s="2" t="s">
        <v>16</v>
      </c>
      <c r="B208" s="11" t="s">
        <v>11</v>
      </c>
      <c r="C208" s="11" t="s">
        <v>51</v>
      </c>
      <c r="D208" s="2" t="s">
        <v>38</v>
      </c>
      <c r="F208" s="2" t="s">
        <v>76</v>
      </c>
      <c r="G208" s="2" t="s">
        <v>40</v>
      </c>
      <c r="H208" s="2" t="s">
        <v>72</v>
      </c>
      <c r="I208" s="2" t="s">
        <v>35</v>
      </c>
      <c r="K208" s="2" t="s">
        <v>77</v>
      </c>
      <c r="L208" s="2" t="s">
        <v>78</v>
      </c>
      <c r="M208" s="11" t="s">
        <v>11</v>
      </c>
      <c r="N208" s="2" t="s">
        <v>40</v>
      </c>
    </row>
    <row r="212" spans="1:14">
      <c r="A212" s="23"/>
      <c r="B212" s="23"/>
      <c r="C212" s="23"/>
      <c r="D212" s="23"/>
      <c r="F212" s="23"/>
      <c r="G212" s="25"/>
      <c r="H212" s="25"/>
      <c r="I212" s="23"/>
      <c r="K212" s="23"/>
      <c r="L212" s="23"/>
      <c r="M212" s="25"/>
      <c r="N212" s="23"/>
    </row>
    <row r="214" spans="1:14">
      <c r="A214" s="2" t="s">
        <v>17</v>
      </c>
      <c r="B214" s="2" t="s">
        <v>40</v>
      </c>
      <c r="F214" s="2" t="s">
        <v>45</v>
      </c>
      <c r="G214" s="2" t="s">
        <v>11</v>
      </c>
      <c r="H214" s="2" t="s">
        <v>16</v>
      </c>
      <c r="K214" s="2" t="s">
        <v>16</v>
      </c>
      <c r="L214" s="2" t="s">
        <v>17</v>
      </c>
      <c r="M214" s="2" t="s">
        <v>24</v>
      </c>
      <c r="N214" s="2" t="s">
        <v>79</v>
      </c>
    </row>
    <row r="218" spans="1:14">
      <c r="A218" s="23"/>
      <c r="B218" s="23"/>
      <c r="F218" s="23"/>
      <c r="G218" s="26"/>
      <c r="H218" s="25"/>
      <c r="K218" s="23"/>
      <c r="L218" s="23"/>
      <c r="M218" s="23"/>
      <c r="N218" s="25"/>
    </row>
    <row r="220" spans="1:14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2" spans="1:14" ht="18.75">
      <c r="A222" s="3" t="s">
        <v>83</v>
      </c>
      <c r="F222" s="3" t="s">
        <v>84</v>
      </c>
      <c r="K222" s="3" t="s">
        <v>85</v>
      </c>
    </row>
    <row r="223" spans="1:14">
      <c r="A223" s="1"/>
      <c r="F223" s="1"/>
    </row>
    <row r="232" spans="1:14">
      <c r="A232" s="4" t="s">
        <v>20</v>
      </c>
      <c r="B232" s="7"/>
      <c r="C232" s="4" t="s">
        <v>21</v>
      </c>
      <c r="D232" s="7"/>
      <c r="F232" s="4" t="s">
        <v>20</v>
      </c>
      <c r="G232" s="7">
        <v>31</v>
      </c>
      <c r="H232" s="4" t="s">
        <v>21</v>
      </c>
      <c r="I232" s="7"/>
      <c r="K232" s="4" t="s">
        <v>20</v>
      </c>
      <c r="L232" s="7"/>
      <c r="M232" s="4" t="s">
        <v>21</v>
      </c>
      <c r="N232" s="7"/>
    </row>
    <row r="233" spans="1:14">
      <c r="A233" s="4" t="s">
        <v>7</v>
      </c>
      <c r="B233" s="5" t="s">
        <v>10</v>
      </c>
      <c r="F233" s="4" t="s">
        <v>7</v>
      </c>
      <c r="G233" s="5" t="s">
        <v>10</v>
      </c>
      <c r="K233" s="4" t="s">
        <v>7</v>
      </c>
      <c r="L233" s="5" t="s">
        <v>10</v>
      </c>
    </row>
    <row r="234" spans="1:14">
      <c r="C234" s="11" t="s">
        <v>5</v>
      </c>
      <c r="D234" s="11" t="s">
        <v>12</v>
      </c>
      <c r="H234" s="11" t="s">
        <v>5</v>
      </c>
      <c r="I234" s="11" t="s">
        <v>12</v>
      </c>
      <c r="M234" s="11" t="s">
        <v>5</v>
      </c>
      <c r="N234" s="11" t="s">
        <v>12</v>
      </c>
    </row>
    <row r="235" spans="1:14">
      <c r="A235" s="4" t="s">
        <v>0</v>
      </c>
      <c r="B235" s="7">
        <v>300</v>
      </c>
      <c r="C235" s="6">
        <f>SUM($A$243:$B$243)</f>
        <v>0</v>
      </c>
      <c r="D235" s="6">
        <f>B235*C235</f>
        <v>0</v>
      </c>
      <c r="F235" s="4" t="s">
        <v>0</v>
      </c>
      <c r="G235" s="7">
        <v>280</v>
      </c>
      <c r="H235" s="6">
        <f>SUM($F$243:$G$243)</f>
        <v>0</v>
      </c>
      <c r="I235" s="6">
        <f>G235*H235</f>
        <v>0</v>
      </c>
      <c r="K235" s="4" t="s">
        <v>0</v>
      </c>
      <c r="L235" s="7">
        <v>286</v>
      </c>
      <c r="M235" s="6">
        <f>SUM($K$243:$N$243)</f>
        <v>0</v>
      </c>
      <c r="N235" s="6">
        <f>L235*M235</f>
        <v>0</v>
      </c>
    </row>
    <row r="236" spans="1:14">
      <c r="A236" s="4" t="s">
        <v>1</v>
      </c>
      <c r="B236" s="7">
        <v>210</v>
      </c>
      <c r="C236" s="6">
        <f>SUM($A$243:$B$243)</f>
        <v>0</v>
      </c>
      <c r="D236" s="6">
        <f t="shared" ref="D236:D237" si="26">B236*C236</f>
        <v>0</v>
      </c>
      <c r="F236" s="4" t="s">
        <v>1</v>
      </c>
      <c r="G236" s="7">
        <v>200</v>
      </c>
      <c r="H236" s="6">
        <f>SUM($F$243:$G$243)</f>
        <v>0</v>
      </c>
      <c r="I236" s="6">
        <f t="shared" ref="I236:I237" si="27">G236*H236</f>
        <v>0</v>
      </c>
      <c r="K236" s="4" t="s">
        <v>1</v>
      </c>
      <c r="L236" s="7">
        <v>214</v>
      </c>
      <c r="M236" s="6">
        <f>SUM($K$243:$N$243)</f>
        <v>0</v>
      </c>
      <c r="N236" s="6">
        <f t="shared" ref="N236:N237" si="28">L236*M236</f>
        <v>0</v>
      </c>
    </row>
    <row r="237" spans="1:14">
      <c r="A237" s="4" t="s">
        <v>37</v>
      </c>
      <c r="B237" s="7"/>
      <c r="C237" s="6">
        <f>SUM($A$243:$B$243)</f>
        <v>0</v>
      </c>
      <c r="D237" s="6">
        <f t="shared" si="26"/>
        <v>0</v>
      </c>
      <c r="F237" s="4" t="s">
        <v>37</v>
      </c>
      <c r="G237" s="7"/>
      <c r="H237" s="6">
        <f>SUM($F$243:$G$243)</f>
        <v>0</v>
      </c>
      <c r="I237" s="6">
        <f t="shared" si="27"/>
        <v>0</v>
      </c>
      <c r="K237" s="4" t="s">
        <v>37</v>
      </c>
      <c r="L237" s="7"/>
      <c r="M237" s="6">
        <f>SUM($K$243:$N$243)</f>
        <v>0</v>
      </c>
      <c r="N237" s="6">
        <f t="shared" si="28"/>
        <v>0</v>
      </c>
    </row>
    <row r="239" spans="1:14">
      <c r="A239" s="2" t="s">
        <v>3</v>
      </c>
      <c r="B239" s="11" t="s">
        <v>4</v>
      </c>
      <c r="C239" s="11"/>
      <c r="F239" s="2" t="s">
        <v>86</v>
      </c>
      <c r="G239" s="2" t="s">
        <v>87</v>
      </c>
      <c r="K239" s="2" t="s">
        <v>11</v>
      </c>
      <c r="L239" s="2" t="s">
        <v>87</v>
      </c>
      <c r="M239" s="11" t="s">
        <v>16</v>
      </c>
      <c r="N239" s="2" t="s">
        <v>60</v>
      </c>
    </row>
    <row r="243" spans="1:14">
      <c r="A243" s="25"/>
      <c r="B243" s="25"/>
      <c r="F243" s="23"/>
      <c r="G243" s="23"/>
      <c r="K243" s="25"/>
      <c r="L243" s="25"/>
      <c r="M243" s="25"/>
      <c r="N243" s="25"/>
    </row>
    <row r="246" spans="1:14" ht="18.75">
      <c r="A246" s="3" t="s">
        <v>88</v>
      </c>
      <c r="F246" s="3" t="s">
        <v>90</v>
      </c>
      <c r="K246" s="3" t="s">
        <v>91</v>
      </c>
    </row>
    <row r="247" spans="1:14">
      <c r="A247" s="1"/>
      <c r="F247" s="1"/>
    </row>
    <row r="256" spans="1:14">
      <c r="A256" s="4" t="s">
        <v>20</v>
      </c>
      <c r="B256" s="7">
        <v>31</v>
      </c>
      <c r="C256" s="4" t="s">
        <v>21</v>
      </c>
      <c r="D256" s="7"/>
      <c r="F256" s="4" t="s">
        <v>20</v>
      </c>
      <c r="G256" s="7"/>
      <c r="H256" s="4" t="s">
        <v>21</v>
      </c>
      <c r="I256" s="7"/>
      <c r="K256" s="4" t="s">
        <v>20</v>
      </c>
      <c r="L256" s="7">
        <v>33</v>
      </c>
      <c r="M256" s="4" t="s">
        <v>21</v>
      </c>
      <c r="N256" s="7"/>
    </row>
    <row r="257" spans="1:14">
      <c r="A257" s="4" t="s">
        <v>7</v>
      </c>
      <c r="B257" s="5" t="s">
        <v>10</v>
      </c>
      <c r="F257" s="4" t="s">
        <v>7</v>
      </c>
      <c r="G257" s="5" t="s">
        <v>10</v>
      </c>
      <c r="K257" s="4" t="s">
        <v>7</v>
      </c>
      <c r="L257" s="5" t="s">
        <v>10</v>
      </c>
    </row>
    <row r="258" spans="1:14">
      <c r="C258" s="11" t="s">
        <v>5</v>
      </c>
      <c r="D258" s="11" t="s">
        <v>12</v>
      </c>
      <c r="H258" s="11" t="s">
        <v>5</v>
      </c>
      <c r="I258" s="11" t="s">
        <v>12</v>
      </c>
      <c r="M258" s="11" t="s">
        <v>5</v>
      </c>
      <c r="N258" s="11" t="s">
        <v>12</v>
      </c>
    </row>
    <row r="259" spans="1:14">
      <c r="A259" s="4" t="s">
        <v>0</v>
      </c>
      <c r="B259" s="7">
        <v>252</v>
      </c>
      <c r="C259" s="6">
        <f>SUM($A$267:$B$267)</f>
        <v>0</v>
      </c>
      <c r="D259" s="6">
        <f>B259*C259</f>
        <v>0</v>
      </c>
      <c r="F259" s="4" t="s">
        <v>0</v>
      </c>
      <c r="G259" s="7">
        <v>1600</v>
      </c>
      <c r="H259" s="6">
        <f>SUM($F$267)</f>
        <v>0</v>
      </c>
      <c r="I259" s="6">
        <f>G259*H259</f>
        <v>0</v>
      </c>
      <c r="K259" s="4" t="s">
        <v>0</v>
      </c>
      <c r="L259" s="7">
        <v>190</v>
      </c>
      <c r="M259" s="6">
        <f>SUM($K$267)</f>
        <v>0</v>
      </c>
      <c r="N259" s="6">
        <f>L259*M259</f>
        <v>0</v>
      </c>
    </row>
    <row r="260" spans="1:14">
      <c r="A260" s="4" t="s">
        <v>1</v>
      </c>
      <c r="B260" s="7">
        <v>179</v>
      </c>
      <c r="C260" s="6">
        <f>SUM($A$267:$B$267)</f>
        <v>0</v>
      </c>
      <c r="D260" s="6">
        <f t="shared" ref="D260:D261" si="29">B260*C260</f>
        <v>0</v>
      </c>
      <c r="F260" s="4" t="s">
        <v>1</v>
      </c>
      <c r="G260" s="7">
        <v>1190</v>
      </c>
      <c r="H260" s="6">
        <f>SUM($F$267)</f>
        <v>0</v>
      </c>
      <c r="I260" s="6">
        <f t="shared" ref="I260:I261" si="30">G260*H260</f>
        <v>0</v>
      </c>
      <c r="K260" s="4" t="s">
        <v>1</v>
      </c>
      <c r="L260" s="7">
        <v>134</v>
      </c>
      <c r="M260" s="6">
        <f>SUM($K$267)</f>
        <v>0</v>
      </c>
      <c r="N260" s="6">
        <f t="shared" ref="N260:N261" si="31">L260*M260</f>
        <v>0</v>
      </c>
    </row>
    <row r="261" spans="1:14">
      <c r="A261" s="4" t="s">
        <v>37</v>
      </c>
      <c r="B261" s="7"/>
      <c r="C261" s="6">
        <f>SUM($A$267:$B$267)</f>
        <v>0</v>
      </c>
      <c r="D261" s="6">
        <f t="shared" si="29"/>
        <v>0</v>
      </c>
      <c r="F261" s="4" t="s">
        <v>37</v>
      </c>
      <c r="G261" s="7"/>
      <c r="H261" s="6">
        <f>SUM($F$267)</f>
        <v>0</v>
      </c>
      <c r="I261" s="6">
        <f t="shared" si="30"/>
        <v>0</v>
      </c>
      <c r="K261" s="4" t="s">
        <v>37</v>
      </c>
      <c r="L261" s="7"/>
      <c r="M261" s="6">
        <f>SUM($K$267)</f>
        <v>0</v>
      </c>
      <c r="N261" s="6">
        <f t="shared" si="31"/>
        <v>0</v>
      </c>
    </row>
    <row r="263" spans="1:14">
      <c r="A263" s="2" t="s">
        <v>87</v>
      </c>
      <c r="B263" s="11" t="s">
        <v>89</v>
      </c>
      <c r="C263" s="11"/>
      <c r="F263" s="2" t="s">
        <v>86</v>
      </c>
      <c r="K263" s="2" t="s">
        <v>86</v>
      </c>
      <c r="M263" s="11"/>
    </row>
    <row r="267" spans="1:14">
      <c r="A267" s="25"/>
      <c r="B267" s="23"/>
      <c r="F267" s="26"/>
      <c r="K267" s="23"/>
    </row>
    <row r="270" spans="1:14" ht="18.75">
      <c r="A270" s="3" t="s">
        <v>92</v>
      </c>
      <c r="F270" s="3" t="s">
        <v>93</v>
      </c>
      <c r="K270" s="3" t="s">
        <v>94</v>
      </c>
    </row>
    <row r="271" spans="1:14">
      <c r="A271" s="1"/>
      <c r="F271" s="1"/>
    </row>
    <row r="280" spans="1:14">
      <c r="A280" s="4" t="s">
        <v>20</v>
      </c>
      <c r="B280" s="7"/>
      <c r="C280" s="4" t="s">
        <v>21</v>
      </c>
      <c r="D280" s="7"/>
      <c r="F280" s="4" t="s">
        <v>20</v>
      </c>
      <c r="G280" s="7">
        <v>42</v>
      </c>
      <c r="H280" s="4" t="s">
        <v>21</v>
      </c>
      <c r="I280" s="7"/>
      <c r="K280" s="4" t="s">
        <v>20</v>
      </c>
      <c r="L280" s="7">
        <v>57</v>
      </c>
      <c r="M280" s="4" t="s">
        <v>21</v>
      </c>
      <c r="N280" s="7"/>
    </row>
    <row r="281" spans="1:14">
      <c r="A281" s="4" t="s">
        <v>7</v>
      </c>
      <c r="B281" s="5" t="s">
        <v>95</v>
      </c>
      <c r="F281" s="4" t="s">
        <v>7</v>
      </c>
      <c r="G281" s="5" t="s">
        <v>13</v>
      </c>
      <c r="K281" s="4" t="s">
        <v>7</v>
      </c>
      <c r="L281" s="5" t="s">
        <v>13</v>
      </c>
    </row>
    <row r="282" spans="1:14">
      <c r="C282" s="11" t="s">
        <v>5</v>
      </c>
      <c r="D282" s="11" t="s">
        <v>12</v>
      </c>
      <c r="H282" s="11" t="s">
        <v>5</v>
      </c>
      <c r="I282" s="11" t="s">
        <v>12</v>
      </c>
      <c r="M282" s="11" t="s">
        <v>5</v>
      </c>
      <c r="N282" s="11" t="s">
        <v>12</v>
      </c>
    </row>
    <row r="283" spans="1:14">
      <c r="A283" s="4" t="s">
        <v>0</v>
      </c>
      <c r="B283" s="7">
        <v>180</v>
      </c>
      <c r="C283" s="6">
        <f>SUM($A$291:$B$291)</f>
        <v>0</v>
      </c>
      <c r="D283" s="6">
        <f>B283*C283</f>
        <v>0</v>
      </c>
      <c r="F283" s="4" t="s">
        <v>0</v>
      </c>
      <c r="G283" s="7">
        <v>690</v>
      </c>
      <c r="H283" s="6">
        <f>SUM($F$291:$G$291)</f>
        <v>0</v>
      </c>
      <c r="I283" s="6">
        <f>G283*H283</f>
        <v>0</v>
      </c>
      <c r="K283" s="4" t="s">
        <v>0</v>
      </c>
      <c r="L283" s="7">
        <v>390</v>
      </c>
      <c r="M283" s="6">
        <f>SUM($K$291)</f>
        <v>0</v>
      </c>
      <c r="N283" s="6">
        <f>L283*M283</f>
        <v>0</v>
      </c>
    </row>
    <row r="284" spans="1:14">
      <c r="A284" s="4" t="s">
        <v>1</v>
      </c>
      <c r="B284" s="7">
        <v>136</v>
      </c>
      <c r="C284" s="6">
        <f>SUM($A$291:$B$291)</f>
        <v>0</v>
      </c>
      <c r="D284" s="6">
        <f t="shared" ref="D284:D285" si="32">B284*C284</f>
        <v>0</v>
      </c>
      <c r="F284" s="4" t="s">
        <v>1</v>
      </c>
      <c r="G284" s="7">
        <v>516</v>
      </c>
      <c r="H284" s="6">
        <f>SUM($F$291:$G$291)</f>
        <v>0</v>
      </c>
      <c r="I284" s="6">
        <f t="shared" ref="I284:I285" si="33">G284*H284</f>
        <v>0</v>
      </c>
      <c r="K284" s="4" t="s">
        <v>1</v>
      </c>
      <c r="L284" s="7">
        <v>290</v>
      </c>
      <c r="M284" s="6">
        <f>SUM($K$291)</f>
        <v>0</v>
      </c>
      <c r="N284" s="6">
        <f t="shared" ref="N284:N285" si="34">L284*M284</f>
        <v>0</v>
      </c>
    </row>
    <row r="285" spans="1:14">
      <c r="A285" s="4" t="s">
        <v>37</v>
      </c>
      <c r="B285" s="7"/>
      <c r="C285" s="6">
        <f>SUM($A$291:$B$291)</f>
        <v>0</v>
      </c>
      <c r="D285" s="6">
        <f t="shared" si="32"/>
        <v>0</v>
      </c>
      <c r="F285" s="4" t="s">
        <v>37</v>
      </c>
      <c r="G285" s="7"/>
      <c r="H285" s="6">
        <f>SUM($F$291:$G$291)</f>
        <v>0</v>
      </c>
      <c r="I285" s="6">
        <f t="shared" si="33"/>
        <v>0</v>
      </c>
      <c r="K285" s="4" t="s">
        <v>37</v>
      </c>
      <c r="L285" s="7"/>
      <c r="M285" s="6">
        <f>SUM($K$291)</f>
        <v>0</v>
      </c>
      <c r="N285" s="6">
        <f t="shared" si="34"/>
        <v>0</v>
      </c>
    </row>
    <row r="287" spans="1:14">
      <c r="A287" s="2" t="s">
        <v>11</v>
      </c>
      <c r="B287" s="11" t="s">
        <v>79</v>
      </c>
      <c r="C287" s="11"/>
      <c r="F287" s="2" t="s">
        <v>11</v>
      </c>
      <c r="G287" s="2" t="s">
        <v>87</v>
      </c>
      <c r="K287" s="2" t="s">
        <v>11</v>
      </c>
      <c r="M287" s="11"/>
    </row>
    <row r="291" spans="1:14">
      <c r="A291" s="25"/>
      <c r="B291" s="25"/>
      <c r="F291" s="23"/>
      <c r="G291" s="24"/>
      <c r="K291" s="23"/>
    </row>
    <row r="294" spans="1:14" ht="18.75">
      <c r="A294" s="3" t="s">
        <v>96</v>
      </c>
      <c r="F294" s="3" t="s">
        <v>97</v>
      </c>
      <c r="K294" s="3" t="s">
        <v>98</v>
      </c>
    </row>
    <row r="295" spans="1:14">
      <c r="A295" s="1"/>
      <c r="F295" s="1"/>
    </row>
    <row r="304" spans="1:14">
      <c r="A304" s="4" t="s">
        <v>20</v>
      </c>
      <c r="B304" s="7">
        <v>47</v>
      </c>
      <c r="C304" s="4" t="s">
        <v>21</v>
      </c>
      <c r="D304" s="7"/>
      <c r="F304" s="4" t="s">
        <v>20</v>
      </c>
      <c r="G304" s="7">
        <v>130</v>
      </c>
      <c r="H304" s="4" t="s">
        <v>21</v>
      </c>
      <c r="I304" s="7"/>
      <c r="K304" s="4" t="s">
        <v>20</v>
      </c>
      <c r="L304" s="7">
        <v>14</v>
      </c>
      <c r="M304" s="4" t="s">
        <v>21</v>
      </c>
      <c r="N304" s="7">
        <v>33</v>
      </c>
    </row>
    <row r="305" spans="1:14">
      <c r="A305" s="4" t="s">
        <v>7</v>
      </c>
      <c r="B305" s="5" t="s">
        <v>9</v>
      </c>
      <c r="F305" s="4" t="s">
        <v>7</v>
      </c>
      <c r="G305" s="5" t="s">
        <v>13</v>
      </c>
      <c r="K305" s="4" t="s">
        <v>7</v>
      </c>
      <c r="L305" s="5" t="s">
        <v>102</v>
      </c>
      <c r="N305" s="2">
        <v>21</v>
      </c>
    </row>
    <row r="306" spans="1:14">
      <c r="C306" s="11" t="s">
        <v>5</v>
      </c>
      <c r="D306" s="11" t="s">
        <v>12</v>
      </c>
      <c r="H306" s="11" t="s">
        <v>5</v>
      </c>
      <c r="I306" s="11" t="s">
        <v>12</v>
      </c>
      <c r="M306" s="11" t="s">
        <v>5</v>
      </c>
      <c r="N306" s="11" t="s">
        <v>12</v>
      </c>
    </row>
    <row r="307" spans="1:14">
      <c r="A307" s="4" t="s">
        <v>0</v>
      </c>
      <c r="B307" s="7">
        <v>600</v>
      </c>
      <c r="C307" s="6">
        <f>SUM($A$315)</f>
        <v>0</v>
      </c>
      <c r="D307" s="6">
        <f>B307*C307</f>
        <v>0</v>
      </c>
      <c r="F307" s="4" t="s">
        <v>0</v>
      </c>
      <c r="G307" s="7">
        <v>290</v>
      </c>
      <c r="H307" s="6">
        <f>SUM($F$315)</f>
        <v>0</v>
      </c>
      <c r="I307" s="6">
        <f>G307*H307</f>
        <v>0</v>
      </c>
      <c r="K307" s="4" t="s">
        <v>0</v>
      </c>
      <c r="L307" s="7">
        <v>1900</v>
      </c>
      <c r="M307" s="6">
        <f>SUM($K$315)</f>
        <v>0</v>
      </c>
      <c r="N307" s="6">
        <f>L307*M307</f>
        <v>0</v>
      </c>
    </row>
    <row r="308" spans="1:14">
      <c r="A308" s="4" t="s">
        <v>1</v>
      </c>
      <c r="B308" s="7">
        <v>440</v>
      </c>
      <c r="C308" s="6">
        <f>SUM($A$315)</f>
        <v>0</v>
      </c>
      <c r="D308" s="6">
        <f t="shared" ref="D308:D309" si="35">B308*C308</f>
        <v>0</v>
      </c>
      <c r="F308" s="4" t="s">
        <v>1</v>
      </c>
      <c r="G308" s="7">
        <v>196</v>
      </c>
      <c r="H308" s="6">
        <f>SUM($F$315)</f>
        <v>0</v>
      </c>
      <c r="I308" s="6">
        <f t="shared" ref="I308:I309" si="36">G308*H308</f>
        <v>0</v>
      </c>
      <c r="K308" s="4" t="s">
        <v>1</v>
      </c>
      <c r="L308" s="7">
        <v>1305</v>
      </c>
      <c r="M308" s="6">
        <f>SUM($K$315)</f>
        <v>0</v>
      </c>
      <c r="N308" s="6">
        <f t="shared" ref="N308:N309" si="37">L308*M308</f>
        <v>0</v>
      </c>
    </row>
    <row r="309" spans="1:14">
      <c r="A309" s="4" t="s">
        <v>37</v>
      </c>
      <c r="B309" s="7"/>
      <c r="C309" s="6">
        <f>SUM($A$315)</f>
        <v>0</v>
      </c>
      <c r="D309" s="6">
        <f t="shared" si="35"/>
        <v>0</v>
      </c>
      <c r="F309" s="4" t="s">
        <v>37</v>
      </c>
      <c r="G309" s="7"/>
      <c r="H309" s="6">
        <f>SUM($F$315)</f>
        <v>0</v>
      </c>
      <c r="I309" s="6">
        <f t="shared" si="36"/>
        <v>0</v>
      </c>
      <c r="K309" s="4" t="s">
        <v>37</v>
      </c>
      <c r="L309" s="7"/>
      <c r="M309" s="6">
        <f>SUM($K$315)</f>
        <v>0</v>
      </c>
      <c r="N309" s="6">
        <f t="shared" si="37"/>
        <v>0</v>
      </c>
    </row>
    <row r="311" spans="1:14">
      <c r="A311" s="2" t="s">
        <v>15</v>
      </c>
      <c r="B311" s="11"/>
      <c r="C311" s="11"/>
      <c r="F311" s="2" t="s">
        <v>15</v>
      </c>
      <c r="K311" s="2" t="s">
        <v>15</v>
      </c>
      <c r="M311" s="11"/>
    </row>
    <row r="315" spans="1:14">
      <c r="A315" s="23"/>
      <c r="F315" s="23"/>
      <c r="K315" s="26"/>
    </row>
    <row r="318" spans="1:14" ht="18.75">
      <c r="A318" s="3" t="s">
        <v>99</v>
      </c>
      <c r="F318" s="3" t="s">
        <v>100</v>
      </c>
      <c r="K318" s="3" t="s">
        <v>101</v>
      </c>
    </row>
    <row r="319" spans="1:14">
      <c r="A319" s="1"/>
      <c r="F319" s="1"/>
    </row>
    <row r="328" spans="1:14">
      <c r="A328" s="4" t="s">
        <v>20</v>
      </c>
      <c r="B328" s="7">
        <v>25</v>
      </c>
      <c r="C328" s="4" t="s">
        <v>21</v>
      </c>
      <c r="D328" s="7"/>
      <c r="F328" s="4" t="s">
        <v>20</v>
      </c>
      <c r="G328" s="7">
        <v>21</v>
      </c>
      <c r="H328" s="4" t="s">
        <v>21</v>
      </c>
      <c r="I328" s="7"/>
      <c r="K328" s="4" t="s">
        <v>20</v>
      </c>
      <c r="L328" s="7">
        <v>39</v>
      </c>
      <c r="M328" s="4" t="s">
        <v>21</v>
      </c>
      <c r="N328" s="7"/>
    </row>
    <row r="329" spans="1:14">
      <c r="A329" s="4" t="s">
        <v>7</v>
      </c>
      <c r="B329" s="5" t="s">
        <v>13</v>
      </c>
      <c r="F329" s="4" t="s">
        <v>7</v>
      </c>
      <c r="G329" s="5" t="s">
        <v>13</v>
      </c>
      <c r="K329" s="4" t="s">
        <v>7</v>
      </c>
      <c r="L329" s="5" t="s">
        <v>9</v>
      </c>
    </row>
    <row r="330" spans="1:14">
      <c r="C330" s="11" t="s">
        <v>5</v>
      </c>
      <c r="D330" s="11" t="s">
        <v>12</v>
      </c>
      <c r="H330" s="11" t="s">
        <v>5</v>
      </c>
      <c r="I330" s="11" t="s">
        <v>12</v>
      </c>
      <c r="M330" s="11" t="s">
        <v>5</v>
      </c>
      <c r="N330" s="11" t="s">
        <v>12</v>
      </c>
    </row>
    <row r="331" spans="1:14">
      <c r="A331" s="4" t="s">
        <v>0</v>
      </c>
      <c r="B331" s="7">
        <v>305</v>
      </c>
      <c r="C331" s="6">
        <f>SUM($A$339)</f>
        <v>0</v>
      </c>
      <c r="D331" s="6">
        <f>B331*C331</f>
        <v>0</v>
      </c>
      <c r="F331" s="4" t="s">
        <v>0</v>
      </c>
      <c r="G331" s="7">
        <v>280</v>
      </c>
      <c r="H331" s="6">
        <f>SUM($F$339)</f>
        <v>0</v>
      </c>
      <c r="I331" s="6">
        <f>G331*H331</f>
        <v>0</v>
      </c>
      <c r="K331" s="4" t="s">
        <v>0</v>
      </c>
      <c r="L331" s="7">
        <v>245</v>
      </c>
      <c r="M331" s="6">
        <f>SUM($K$339)</f>
        <v>0</v>
      </c>
      <c r="N331" s="6">
        <f>L331*M331</f>
        <v>0</v>
      </c>
    </row>
    <row r="332" spans="1:14">
      <c r="A332" s="4" t="s">
        <v>1</v>
      </c>
      <c r="B332" s="7">
        <v>255.5</v>
      </c>
      <c r="C332" s="6">
        <f>SUM($A$339)</f>
        <v>0</v>
      </c>
      <c r="D332" s="6">
        <f t="shared" ref="D332:D333" si="38">B332*C332</f>
        <v>0</v>
      </c>
      <c r="F332" s="4" t="s">
        <v>1</v>
      </c>
      <c r="G332" s="7">
        <v>205</v>
      </c>
      <c r="H332" s="6">
        <f>SUM($F$339)</f>
        <v>0</v>
      </c>
      <c r="I332" s="6">
        <f t="shared" ref="I332:I333" si="39">G332*H332</f>
        <v>0</v>
      </c>
      <c r="K332" s="4" t="s">
        <v>1</v>
      </c>
      <c r="L332" s="7">
        <v>173.5</v>
      </c>
      <c r="M332" s="6">
        <f>SUM($K$339)</f>
        <v>0</v>
      </c>
      <c r="N332" s="6">
        <f t="shared" ref="N332:N333" si="40">L332*M332</f>
        <v>0</v>
      </c>
    </row>
    <row r="333" spans="1:14">
      <c r="A333" s="4" t="s">
        <v>37</v>
      </c>
      <c r="B333" s="7"/>
      <c r="C333" s="6">
        <f>SUM($A$339)</f>
        <v>0</v>
      </c>
      <c r="D333" s="6">
        <f t="shared" si="38"/>
        <v>0</v>
      </c>
      <c r="F333" s="4" t="s">
        <v>37</v>
      </c>
      <c r="G333" s="7"/>
      <c r="H333" s="6">
        <f>SUM($F$339)</f>
        <v>0</v>
      </c>
      <c r="I333" s="6">
        <f t="shared" si="39"/>
        <v>0</v>
      </c>
      <c r="K333" s="4" t="s">
        <v>37</v>
      </c>
      <c r="L333" s="7"/>
      <c r="M333" s="6">
        <f>SUM($K$339)</f>
        <v>0</v>
      </c>
      <c r="N333" s="6">
        <f t="shared" si="40"/>
        <v>0</v>
      </c>
    </row>
    <row r="335" spans="1:14">
      <c r="A335" s="2" t="s">
        <v>15</v>
      </c>
      <c r="B335" s="11"/>
      <c r="C335" s="11"/>
      <c r="F335" s="2" t="s">
        <v>15</v>
      </c>
      <c r="K335" s="2" t="s">
        <v>15</v>
      </c>
      <c r="M335" s="11"/>
    </row>
    <row r="339" spans="1:14">
      <c r="A339" s="23"/>
      <c r="F339" s="23"/>
      <c r="K339" s="27"/>
    </row>
    <row r="342" spans="1:14" ht="18.75">
      <c r="A342" s="3" t="s">
        <v>103</v>
      </c>
      <c r="F342" s="3" t="s">
        <v>104</v>
      </c>
      <c r="K342" s="3" t="s">
        <v>105</v>
      </c>
    </row>
    <row r="343" spans="1:14">
      <c r="A343" s="1"/>
      <c r="F343" s="1"/>
    </row>
    <row r="352" spans="1:14">
      <c r="A352" s="4" t="s">
        <v>20</v>
      </c>
      <c r="B352" s="7">
        <v>100</v>
      </c>
      <c r="C352" s="4" t="s">
        <v>21</v>
      </c>
      <c r="D352" s="7"/>
      <c r="F352" s="4" t="s">
        <v>20</v>
      </c>
      <c r="G352" s="7">
        <v>100</v>
      </c>
      <c r="H352" s="4" t="s">
        <v>21</v>
      </c>
      <c r="I352" s="7"/>
      <c r="K352" s="4" t="s">
        <v>20</v>
      </c>
      <c r="L352" s="7">
        <v>14</v>
      </c>
      <c r="M352" s="4" t="s">
        <v>21</v>
      </c>
      <c r="N352" s="7"/>
    </row>
    <row r="353" spans="1:14">
      <c r="A353" s="4" t="s">
        <v>7</v>
      </c>
      <c r="B353" s="5" t="s">
        <v>13</v>
      </c>
      <c r="F353" s="4" t="s">
        <v>7</v>
      </c>
      <c r="G353" s="5" t="s">
        <v>10</v>
      </c>
      <c r="K353" s="4" t="s">
        <v>7</v>
      </c>
      <c r="L353" s="5" t="s">
        <v>6</v>
      </c>
    </row>
    <row r="354" spans="1:14">
      <c r="C354" s="11" t="s">
        <v>5</v>
      </c>
      <c r="D354" s="11" t="s">
        <v>12</v>
      </c>
      <c r="H354" s="11" t="s">
        <v>5</v>
      </c>
      <c r="I354" s="11" t="s">
        <v>12</v>
      </c>
      <c r="M354" s="11" t="s">
        <v>5</v>
      </c>
      <c r="N354" s="11" t="s">
        <v>12</v>
      </c>
    </row>
    <row r="355" spans="1:14">
      <c r="A355" s="4" t="s">
        <v>0</v>
      </c>
      <c r="B355" s="7">
        <v>390</v>
      </c>
      <c r="C355" s="6">
        <f>SUM($A$363)</f>
        <v>0</v>
      </c>
      <c r="D355" s="6">
        <f>B355*C355</f>
        <v>0</v>
      </c>
      <c r="F355" s="4" t="s">
        <v>0</v>
      </c>
      <c r="G355" s="7">
        <v>410</v>
      </c>
      <c r="H355" s="6">
        <f>SUM($F$363)</f>
        <v>0</v>
      </c>
      <c r="I355" s="6">
        <f>G355*H355</f>
        <v>0</v>
      </c>
      <c r="K355" s="4" t="s">
        <v>0</v>
      </c>
      <c r="L355" s="7">
        <v>320</v>
      </c>
      <c r="M355" s="6">
        <f>SUM($K$363)</f>
        <v>0</v>
      </c>
      <c r="N355" s="6">
        <f>L355*M355</f>
        <v>0</v>
      </c>
    </row>
    <row r="356" spans="1:14">
      <c r="A356" s="4" t="s">
        <v>1</v>
      </c>
      <c r="B356" s="7">
        <v>310.60000000000002</v>
      </c>
      <c r="C356" s="6">
        <f>SUM($A$363)</f>
        <v>0</v>
      </c>
      <c r="D356" s="6">
        <f t="shared" ref="D356:D357" si="41">B356*C356</f>
        <v>0</v>
      </c>
      <c r="F356" s="4" t="s">
        <v>1</v>
      </c>
      <c r="G356" s="7">
        <v>301.5</v>
      </c>
      <c r="H356" s="6">
        <f>SUM($F$363)</f>
        <v>0</v>
      </c>
      <c r="I356" s="6">
        <f t="shared" ref="I356:I357" si="42">G356*H356</f>
        <v>0</v>
      </c>
      <c r="K356" s="4" t="s">
        <v>1</v>
      </c>
      <c r="L356" s="7">
        <v>250</v>
      </c>
      <c r="M356" s="6">
        <f>SUM($K$363)</f>
        <v>0</v>
      </c>
      <c r="N356" s="6">
        <f t="shared" ref="N356:N357" si="43">L356*M356</f>
        <v>0</v>
      </c>
    </row>
    <row r="357" spans="1:14">
      <c r="A357" s="4" t="s">
        <v>37</v>
      </c>
      <c r="B357" s="7"/>
      <c r="C357" s="6">
        <f>SUM($A$363)</f>
        <v>0</v>
      </c>
      <c r="D357" s="6">
        <f t="shared" si="41"/>
        <v>0</v>
      </c>
      <c r="F357" s="4" t="s">
        <v>37</v>
      </c>
      <c r="G357" s="7"/>
      <c r="H357" s="6">
        <f>SUM($F$363)</f>
        <v>0</v>
      </c>
      <c r="I357" s="6">
        <f t="shared" si="42"/>
        <v>0</v>
      </c>
      <c r="K357" s="4" t="s">
        <v>37</v>
      </c>
      <c r="L357" s="7"/>
      <c r="M357" s="6">
        <f>SUM($K$363)</f>
        <v>0</v>
      </c>
      <c r="N357" s="6">
        <f t="shared" si="43"/>
        <v>0</v>
      </c>
    </row>
    <row r="359" spans="1:14">
      <c r="A359" s="2" t="s">
        <v>15</v>
      </c>
      <c r="B359" s="11"/>
      <c r="C359" s="11"/>
      <c r="F359" s="2" t="s">
        <v>15</v>
      </c>
      <c r="K359" s="2" t="s">
        <v>15</v>
      </c>
      <c r="M359" s="11"/>
    </row>
    <row r="363" spans="1:14">
      <c r="A363" s="23"/>
      <c r="F363" s="25"/>
      <c r="K363" s="26"/>
    </row>
    <row r="366" spans="1:14" ht="18.75">
      <c r="A366" s="3" t="s">
        <v>106</v>
      </c>
      <c r="F366" s="3" t="s">
        <v>107</v>
      </c>
      <c r="K366" s="3" t="s">
        <v>108</v>
      </c>
    </row>
    <row r="367" spans="1:14">
      <c r="A367" s="1"/>
      <c r="F367" s="1"/>
    </row>
    <row r="376" spans="1:14">
      <c r="A376" s="4" t="s">
        <v>20</v>
      </c>
      <c r="B376" s="7">
        <v>12</v>
      </c>
      <c r="C376" s="4" t="s">
        <v>21</v>
      </c>
      <c r="D376" s="7"/>
      <c r="F376" s="4" t="s">
        <v>20</v>
      </c>
      <c r="G376" s="7">
        <v>15</v>
      </c>
      <c r="H376" s="4" t="s">
        <v>21</v>
      </c>
      <c r="I376" s="7"/>
      <c r="K376" s="4" t="s">
        <v>20</v>
      </c>
      <c r="L376" s="7">
        <v>13</v>
      </c>
      <c r="M376" s="4" t="s">
        <v>21</v>
      </c>
      <c r="N376" s="7"/>
    </row>
    <row r="377" spans="1:14">
      <c r="A377" s="4" t="s">
        <v>7</v>
      </c>
      <c r="B377" s="5" t="s">
        <v>6</v>
      </c>
      <c r="F377" s="4" t="s">
        <v>7</v>
      </c>
      <c r="G377" s="5" t="s">
        <v>6</v>
      </c>
      <c r="K377" s="4" t="s">
        <v>7</v>
      </c>
      <c r="L377" s="5" t="s">
        <v>6</v>
      </c>
    </row>
    <row r="378" spans="1:14">
      <c r="C378" s="11" t="s">
        <v>5</v>
      </c>
      <c r="D378" s="11" t="s">
        <v>12</v>
      </c>
      <c r="H378" s="11" t="s">
        <v>5</v>
      </c>
      <c r="I378" s="11" t="s">
        <v>12</v>
      </c>
      <c r="M378" s="11" t="s">
        <v>5</v>
      </c>
      <c r="N378" s="11" t="s">
        <v>12</v>
      </c>
    </row>
    <row r="379" spans="1:14">
      <c r="A379" s="4" t="s">
        <v>0</v>
      </c>
      <c r="B379" s="7">
        <v>284</v>
      </c>
      <c r="C379" s="6">
        <f>SUM($A$387:$B$387)</f>
        <v>0</v>
      </c>
      <c r="D379" s="6">
        <f>B379*C379</f>
        <v>0</v>
      </c>
      <c r="F379" s="4" t="s">
        <v>0</v>
      </c>
      <c r="G379" s="7">
        <v>340</v>
      </c>
      <c r="H379" s="6">
        <f>SUM($F$387)</f>
        <v>0</v>
      </c>
      <c r="I379" s="6">
        <f>G379*H379</f>
        <v>0</v>
      </c>
      <c r="K379" s="4" t="s">
        <v>0</v>
      </c>
      <c r="L379" s="7">
        <v>720</v>
      </c>
      <c r="M379" s="6">
        <f>SUM($K$387)</f>
        <v>0</v>
      </c>
      <c r="N379" s="6">
        <f>L379*M379</f>
        <v>0</v>
      </c>
    </row>
    <row r="380" spans="1:14">
      <c r="A380" s="4" t="s">
        <v>1</v>
      </c>
      <c r="B380" s="7">
        <v>200</v>
      </c>
      <c r="C380" s="6">
        <f>SUM($A$387:$B$387)</f>
        <v>0</v>
      </c>
      <c r="D380" s="6">
        <f t="shared" ref="D380:D381" si="44">B380*C380</f>
        <v>0</v>
      </c>
      <c r="F380" s="4" t="s">
        <v>1</v>
      </c>
      <c r="G380" s="7">
        <v>256</v>
      </c>
      <c r="H380" s="6">
        <f>SUM($F$387)</f>
        <v>0</v>
      </c>
      <c r="I380" s="6">
        <f t="shared" ref="I380:I381" si="45">G380*H380</f>
        <v>0</v>
      </c>
      <c r="K380" s="4" t="s">
        <v>1</v>
      </c>
      <c r="L380" s="7">
        <v>568</v>
      </c>
      <c r="M380" s="6">
        <f>SUM($K$387)</f>
        <v>0</v>
      </c>
      <c r="N380" s="6">
        <f t="shared" ref="N380:N381" si="46">L380*M380</f>
        <v>0</v>
      </c>
    </row>
    <row r="381" spans="1:14">
      <c r="A381" s="4" t="s">
        <v>37</v>
      </c>
      <c r="B381" s="7"/>
      <c r="C381" s="6">
        <f>SUM($A$387:$B$387)</f>
        <v>0</v>
      </c>
      <c r="D381" s="6">
        <f t="shared" si="44"/>
        <v>0</v>
      </c>
      <c r="F381" s="4" t="s">
        <v>37</v>
      </c>
      <c r="G381" s="7"/>
      <c r="H381" s="6">
        <f>SUM($F$387)</f>
        <v>0</v>
      </c>
      <c r="I381" s="6">
        <f t="shared" si="45"/>
        <v>0</v>
      </c>
      <c r="K381" s="4" t="s">
        <v>37</v>
      </c>
      <c r="L381" s="7"/>
      <c r="M381" s="6">
        <f>SUM($K$387)</f>
        <v>0</v>
      </c>
      <c r="N381" s="6">
        <f t="shared" si="46"/>
        <v>0</v>
      </c>
    </row>
    <row r="383" spans="1:14">
      <c r="A383" s="2" t="s">
        <v>15</v>
      </c>
      <c r="B383" s="11" t="s">
        <v>43</v>
      </c>
      <c r="C383" s="11"/>
      <c r="F383" s="11" t="s">
        <v>43</v>
      </c>
      <c r="K383" s="2" t="s">
        <v>109</v>
      </c>
      <c r="M383" s="11"/>
    </row>
    <row r="387" spans="1:14">
      <c r="A387" s="26"/>
      <c r="B387" s="23"/>
      <c r="F387" s="23"/>
      <c r="K387" s="23"/>
    </row>
    <row r="390" spans="1:14" ht="18.75">
      <c r="A390" s="3" t="s">
        <v>110</v>
      </c>
      <c r="F390" s="3" t="s">
        <v>111</v>
      </c>
      <c r="K390" s="3" t="s">
        <v>112</v>
      </c>
    </row>
    <row r="391" spans="1:14">
      <c r="A391" s="1"/>
      <c r="F391" s="1"/>
    </row>
    <row r="400" spans="1:14">
      <c r="A400" s="4" t="s">
        <v>20</v>
      </c>
      <c r="B400" s="7">
        <v>9</v>
      </c>
      <c r="C400" s="4" t="s">
        <v>21</v>
      </c>
      <c r="D400" s="7"/>
      <c r="F400" s="4" t="s">
        <v>20</v>
      </c>
      <c r="G400" s="7">
        <v>8</v>
      </c>
      <c r="H400" s="4" t="s">
        <v>21</v>
      </c>
      <c r="I400" s="7"/>
      <c r="K400" s="4" t="s">
        <v>20</v>
      </c>
      <c r="L400" s="7">
        <v>8.5</v>
      </c>
      <c r="M400" s="4" t="s">
        <v>21</v>
      </c>
      <c r="N400" s="7"/>
    </row>
    <row r="401" spans="1:14">
      <c r="A401" s="4" t="s">
        <v>7</v>
      </c>
      <c r="B401" s="5" t="s">
        <v>6</v>
      </c>
      <c r="F401" s="4" t="s">
        <v>7</v>
      </c>
      <c r="G401" s="5" t="s">
        <v>6</v>
      </c>
      <c r="K401" s="4" t="s">
        <v>7</v>
      </c>
      <c r="L401" s="5" t="s">
        <v>6</v>
      </c>
    </row>
    <row r="402" spans="1:14">
      <c r="C402" s="11" t="s">
        <v>5</v>
      </c>
      <c r="D402" s="11" t="s">
        <v>12</v>
      </c>
      <c r="H402" s="11" t="s">
        <v>5</v>
      </c>
      <c r="I402" s="11" t="s">
        <v>12</v>
      </c>
      <c r="M402" s="11" t="s">
        <v>5</v>
      </c>
      <c r="N402" s="11" t="s">
        <v>12</v>
      </c>
    </row>
    <row r="403" spans="1:14">
      <c r="A403" s="4" t="s">
        <v>0</v>
      </c>
      <c r="B403" s="7">
        <v>480</v>
      </c>
      <c r="C403" s="6">
        <f>SUM($A$411)</f>
        <v>0</v>
      </c>
      <c r="D403" s="6">
        <f>B403*C403</f>
        <v>0</v>
      </c>
      <c r="F403" s="4" t="s">
        <v>0</v>
      </c>
      <c r="G403" s="7">
        <v>450</v>
      </c>
      <c r="H403" s="6">
        <f>SUM($F$411)</f>
        <v>0</v>
      </c>
      <c r="I403" s="6">
        <f>G403*H403</f>
        <v>0</v>
      </c>
      <c r="K403" s="4" t="s">
        <v>0</v>
      </c>
      <c r="L403" s="7">
        <v>460</v>
      </c>
      <c r="M403" s="6">
        <f>SUM($K$411)</f>
        <v>0</v>
      </c>
      <c r="N403" s="6">
        <f>L403*M403</f>
        <v>0</v>
      </c>
    </row>
    <row r="404" spans="1:14">
      <c r="A404" s="4" t="s">
        <v>1</v>
      </c>
      <c r="B404" s="7">
        <v>386</v>
      </c>
      <c r="C404" s="6">
        <f>SUM($A$411)</f>
        <v>0</v>
      </c>
      <c r="D404" s="6">
        <f t="shared" ref="D404:D405" si="47">B404*C404</f>
        <v>0</v>
      </c>
      <c r="F404" s="4" t="s">
        <v>1</v>
      </c>
      <c r="G404" s="7">
        <v>347</v>
      </c>
      <c r="H404" s="6">
        <f>SUM($F$411)</f>
        <v>0</v>
      </c>
      <c r="I404" s="6">
        <f t="shared" ref="I404:I405" si="48">G404*H404</f>
        <v>0</v>
      </c>
      <c r="K404" s="4" t="s">
        <v>1</v>
      </c>
      <c r="L404" s="7">
        <v>334</v>
      </c>
      <c r="M404" s="6">
        <f>SUM($K$411)</f>
        <v>0</v>
      </c>
      <c r="N404" s="6">
        <f t="shared" ref="N404:N405" si="49">L404*M404</f>
        <v>0</v>
      </c>
    </row>
    <row r="405" spans="1:14">
      <c r="A405" s="4" t="s">
        <v>37</v>
      </c>
      <c r="B405" s="7"/>
      <c r="C405" s="6">
        <f>SUM($A$411)</f>
        <v>0</v>
      </c>
      <c r="D405" s="6">
        <f t="shared" si="47"/>
        <v>0</v>
      </c>
      <c r="F405" s="4" t="s">
        <v>37</v>
      </c>
      <c r="G405" s="7"/>
      <c r="H405" s="6">
        <f>SUM($F$411)</f>
        <v>0</v>
      </c>
      <c r="I405" s="6">
        <f t="shared" si="48"/>
        <v>0</v>
      </c>
      <c r="K405" s="4" t="s">
        <v>37</v>
      </c>
      <c r="L405" s="7"/>
      <c r="M405" s="6">
        <f>SUM($K$411)</f>
        <v>0</v>
      </c>
      <c r="N405" s="6">
        <f t="shared" si="49"/>
        <v>0</v>
      </c>
    </row>
    <row r="407" spans="1:14">
      <c r="A407" s="2" t="s">
        <v>113</v>
      </c>
      <c r="B407" s="11"/>
      <c r="C407" s="11"/>
      <c r="F407" s="2" t="s">
        <v>113</v>
      </c>
      <c r="K407" s="2" t="s">
        <v>60</v>
      </c>
      <c r="M407" s="11"/>
    </row>
    <row r="411" spans="1:14">
      <c r="A411" s="23"/>
      <c r="F411" s="23"/>
      <c r="K411" s="23"/>
    </row>
    <row r="414" spans="1:14" ht="18.75">
      <c r="A414" s="3" t="s">
        <v>114</v>
      </c>
    </row>
    <row r="415" spans="1:14">
      <c r="A415" s="1"/>
    </row>
    <row r="424" spans="1:4">
      <c r="A424" s="4" t="s">
        <v>20</v>
      </c>
      <c r="B424" s="7">
        <v>30</v>
      </c>
      <c r="C424" s="4" t="s">
        <v>21</v>
      </c>
      <c r="D424" s="7"/>
    </row>
    <row r="425" spans="1:4">
      <c r="A425" s="4" t="s">
        <v>7</v>
      </c>
      <c r="B425" s="5" t="s">
        <v>115</v>
      </c>
    </row>
    <row r="426" spans="1:4">
      <c r="C426" s="11" t="s">
        <v>5</v>
      </c>
      <c r="D426" s="11" t="s">
        <v>12</v>
      </c>
    </row>
    <row r="427" spans="1:4">
      <c r="A427" s="4" t="s">
        <v>0</v>
      </c>
      <c r="B427" s="7">
        <v>1400</v>
      </c>
      <c r="C427" s="6">
        <f>SUM($A$435)</f>
        <v>0</v>
      </c>
      <c r="D427" s="6">
        <f>B427*C427</f>
        <v>0</v>
      </c>
    </row>
    <row r="428" spans="1:4">
      <c r="A428" s="4" t="s">
        <v>1</v>
      </c>
      <c r="B428" s="7">
        <v>1110</v>
      </c>
      <c r="C428" s="6">
        <f>SUM($A$435)</f>
        <v>0</v>
      </c>
      <c r="D428" s="6">
        <f t="shared" ref="D428:D429" si="50">B428*C428</f>
        <v>0</v>
      </c>
    </row>
    <row r="429" spans="1:4">
      <c r="A429" s="4" t="s">
        <v>37</v>
      </c>
      <c r="B429" s="7"/>
      <c r="C429" s="6">
        <f>SUM($A$435)</f>
        <v>0</v>
      </c>
      <c r="D429" s="6">
        <f t="shared" si="50"/>
        <v>0</v>
      </c>
    </row>
    <row r="431" spans="1:4">
      <c r="A431" s="2" t="s">
        <v>15</v>
      </c>
      <c r="B431" s="11"/>
      <c r="C431" s="11"/>
    </row>
    <row r="435" spans="1:14">
      <c r="A435" s="23"/>
    </row>
    <row r="437" spans="1:14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</row>
    <row r="439" spans="1:14" ht="18.75">
      <c r="A439" s="3" t="s">
        <v>121</v>
      </c>
      <c r="F439" s="3" t="s">
        <v>116</v>
      </c>
      <c r="K439" s="3" t="s">
        <v>117</v>
      </c>
    </row>
    <row r="440" spans="1:14">
      <c r="A440" s="1"/>
      <c r="F440" s="1"/>
    </row>
    <row r="449" spans="1:14">
      <c r="A449" s="4" t="s">
        <v>20</v>
      </c>
      <c r="B449" s="7">
        <v>30</v>
      </c>
      <c r="C449" s="4" t="s">
        <v>21</v>
      </c>
      <c r="D449" s="7">
        <v>9</v>
      </c>
      <c r="F449" s="4" t="s">
        <v>20</v>
      </c>
      <c r="G449" s="7">
        <v>55</v>
      </c>
      <c r="H449" s="4" t="s">
        <v>21</v>
      </c>
      <c r="I449" s="7">
        <v>11</v>
      </c>
      <c r="K449" s="4" t="s">
        <v>20</v>
      </c>
      <c r="L449" s="7">
        <v>58</v>
      </c>
      <c r="M449" s="4" t="s">
        <v>21</v>
      </c>
      <c r="N449" s="7">
        <v>7</v>
      </c>
    </row>
    <row r="450" spans="1:14">
      <c r="A450" s="4" t="s">
        <v>7</v>
      </c>
      <c r="B450" s="5" t="s">
        <v>120</v>
      </c>
      <c r="F450" s="4" t="s">
        <v>7</v>
      </c>
      <c r="G450" s="5" t="s">
        <v>120</v>
      </c>
      <c r="K450" s="4" t="s">
        <v>7</v>
      </c>
      <c r="L450" s="5" t="s">
        <v>6</v>
      </c>
    </row>
    <row r="451" spans="1:14">
      <c r="C451" s="11" t="s">
        <v>5</v>
      </c>
      <c r="D451" s="11" t="s">
        <v>12</v>
      </c>
      <c r="H451" s="11" t="s">
        <v>5</v>
      </c>
      <c r="I451" s="11" t="s">
        <v>12</v>
      </c>
      <c r="M451" s="11" t="s">
        <v>5</v>
      </c>
      <c r="N451" s="11" t="s">
        <v>12</v>
      </c>
    </row>
    <row r="452" spans="1:14">
      <c r="A452" s="4" t="s">
        <v>0</v>
      </c>
      <c r="B452" s="7">
        <v>1456</v>
      </c>
      <c r="C452" s="6">
        <f>SUM($A$460:$B$460)</f>
        <v>0</v>
      </c>
      <c r="D452" s="6">
        <f>B452*C452</f>
        <v>0</v>
      </c>
      <c r="F452" s="4" t="s">
        <v>0</v>
      </c>
      <c r="G452" s="7">
        <v>150</v>
      </c>
      <c r="H452" s="6">
        <f>SUM($F$460:$I$460)</f>
        <v>0</v>
      </c>
      <c r="I452" s="6">
        <f>G452*H452</f>
        <v>0</v>
      </c>
      <c r="K452" s="4" t="s">
        <v>0</v>
      </c>
      <c r="L452" s="7">
        <v>230</v>
      </c>
      <c r="M452" s="6">
        <f>SUM($K$460:$N$460)</f>
        <v>0</v>
      </c>
      <c r="N452" s="6">
        <f>L452*M452</f>
        <v>0</v>
      </c>
    </row>
    <row r="453" spans="1:14">
      <c r="A453" s="4" t="s">
        <v>1</v>
      </c>
      <c r="B453" s="7">
        <v>1092</v>
      </c>
      <c r="C453" s="6">
        <f>SUM($A$460:$B$460)</f>
        <v>0</v>
      </c>
      <c r="D453" s="6">
        <f t="shared" ref="D453:D454" si="51">B453*C453</f>
        <v>0</v>
      </c>
      <c r="F453" s="4" t="s">
        <v>1</v>
      </c>
      <c r="G453" s="7">
        <v>112</v>
      </c>
      <c r="H453" s="6">
        <f>SUM($F$460:$I$460)</f>
        <v>0</v>
      </c>
      <c r="I453" s="6">
        <f t="shared" ref="I453:I454" si="52">G453*H453</f>
        <v>0</v>
      </c>
      <c r="K453" s="4" t="s">
        <v>1</v>
      </c>
      <c r="L453" s="7">
        <v>175</v>
      </c>
      <c r="M453" s="6">
        <f>SUM($K$460:$N$460)</f>
        <v>0</v>
      </c>
      <c r="N453" s="6">
        <f t="shared" ref="N453:N454" si="53">L453*M453</f>
        <v>0</v>
      </c>
    </row>
    <row r="454" spans="1:14">
      <c r="A454" s="4" t="s">
        <v>37</v>
      </c>
      <c r="B454" s="7"/>
      <c r="C454" s="6">
        <f>SUM($A$460:$B$460)</f>
        <v>0</v>
      </c>
      <c r="D454" s="6">
        <f t="shared" si="51"/>
        <v>0</v>
      </c>
      <c r="F454" s="4" t="s">
        <v>37</v>
      </c>
      <c r="G454" s="7"/>
      <c r="H454" s="6">
        <f>SUM($F$460:$I$460)</f>
        <v>0</v>
      </c>
      <c r="I454" s="6">
        <f t="shared" si="52"/>
        <v>0</v>
      </c>
      <c r="K454" s="4" t="s">
        <v>37</v>
      </c>
      <c r="L454" s="7"/>
      <c r="M454" s="6">
        <f>SUM($K$460:$N$460)</f>
        <v>0</v>
      </c>
      <c r="N454" s="6">
        <f t="shared" si="53"/>
        <v>0</v>
      </c>
    </row>
    <row r="456" spans="1:14">
      <c r="A456" s="2" t="s">
        <v>11</v>
      </c>
      <c r="B456" s="11" t="s">
        <v>118</v>
      </c>
      <c r="C456" s="11"/>
      <c r="F456" s="2" t="s">
        <v>119</v>
      </c>
      <c r="G456" s="2" t="s">
        <v>60</v>
      </c>
      <c r="H456" s="2" t="s">
        <v>16</v>
      </c>
      <c r="I456" s="2" t="s">
        <v>11</v>
      </c>
      <c r="K456" s="2" t="s">
        <v>16</v>
      </c>
      <c r="L456" s="2" t="s">
        <v>35</v>
      </c>
      <c r="M456" s="11" t="s">
        <v>119</v>
      </c>
      <c r="N456" s="2" t="s">
        <v>11</v>
      </c>
    </row>
    <row r="460" spans="1:14">
      <c r="A460" s="25"/>
      <c r="B460" s="25"/>
      <c r="F460" s="23"/>
      <c r="G460" s="26"/>
      <c r="H460" s="23"/>
      <c r="I460" s="25"/>
      <c r="K460" s="24"/>
      <c r="L460" s="23"/>
      <c r="M460" s="26"/>
      <c r="N460" s="25"/>
    </row>
    <row r="463" spans="1:14" ht="18.75">
      <c r="A463" s="3" t="s">
        <v>122</v>
      </c>
      <c r="F463" s="3" t="s">
        <v>123</v>
      </c>
      <c r="K463" s="3" t="s">
        <v>124</v>
      </c>
    </row>
    <row r="464" spans="1:14">
      <c r="A464" s="1"/>
      <c r="F464" s="1"/>
    </row>
    <row r="473" spans="1:14">
      <c r="A473" s="4" t="s">
        <v>20</v>
      </c>
      <c r="B473" s="7">
        <v>100</v>
      </c>
      <c r="C473" s="4" t="s">
        <v>21</v>
      </c>
      <c r="D473" s="7"/>
      <c r="F473" s="4" t="s">
        <v>20</v>
      </c>
      <c r="G473" s="7"/>
      <c r="H473" s="4" t="s">
        <v>21</v>
      </c>
      <c r="I473" s="7"/>
      <c r="K473" s="4" t="s">
        <v>20</v>
      </c>
      <c r="L473" s="7">
        <v>37.5</v>
      </c>
      <c r="M473" s="4" t="s">
        <v>21</v>
      </c>
      <c r="N473" s="7">
        <v>7</v>
      </c>
    </row>
    <row r="474" spans="1:14">
      <c r="A474" s="4" t="s">
        <v>7</v>
      </c>
      <c r="B474" s="5" t="s">
        <v>13</v>
      </c>
      <c r="F474" s="4" t="s">
        <v>7</v>
      </c>
      <c r="G474" s="5"/>
      <c r="K474" s="4" t="s">
        <v>7</v>
      </c>
      <c r="L474" s="5" t="s">
        <v>8</v>
      </c>
    </row>
    <row r="475" spans="1:14">
      <c r="C475" s="11" t="s">
        <v>5</v>
      </c>
      <c r="D475" s="11" t="s">
        <v>12</v>
      </c>
      <c r="H475" s="11" t="s">
        <v>5</v>
      </c>
      <c r="I475" s="11" t="s">
        <v>12</v>
      </c>
      <c r="M475" s="11" t="s">
        <v>5</v>
      </c>
      <c r="N475" s="11" t="s">
        <v>12</v>
      </c>
    </row>
    <row r="476" spans="1:14">
      <c r="A476" s="4" t="s">
        <v>0</v>
      </c>
      <c r="B476" s="7">
        <v>700</v>
      </c>
      <c r="C476" s="6">
        <f>SUM($A$484:$B$484)</f>
        <v>0</v>
      </c>
      <c r="D476" s="6">
        <f>B476*C476</f>
        <v>0</v>
      </c>
      <c r="F476" s="4" t="s">
        <v>0</v>
      </c>
      <c r="G476" s="7">
        <v>750</v>
      </c>
      <c r="H476" s="6">
        <f>SUM($F$484:$H$484)</f>
        <v>0</v>
      </c>
      <c r="I476" s="6">
        <f>G476*H476</f>
        <v>0</v>
      </c>
      <c r="K476" s="4" t="s">
        <v>0</v>
      </c>
      <c r="L476" s="7">
        <v>380</v>
      </c>
      <c r="M476" s="6">
        <f>SUM($K$484:$N$484)</f>
        <v>0</v>
      </c>
      <c r="N476" s="6">
        <f>L476*M476</f>
        <v>0</v>
      </c>
    </row>
    <row r="477" spans="1:14">
      <c r="A477" s="4" t="s">
        <v>1</v>
      </c>
      <c r="B477" s="7">
        <v>550</v>
      </c>
      <c r="C477" s="6">
        <f>SUM($A$484:$B$484)</f>
        <v>0</v>
      </c>
      <c r="D477" s="6">
        <f t="shared" ref="D477:D478" si="54">B477*C477</f>
        <v>0</v>
      </c>
      <c r="F477" s="4" t="s">
        <v>1</v>
      </c>
      <c r="G477" s="7">
        <v>607</v>
      </c>
      <c r="H477" s="6">
        <f>SUM($F$484:$H$484)</f>
        <v>0</v>
      </c>
      <c r="I477" s="6">
        <f t="shared" ref="I477:I478" si="55">G477*H477</f>
        <v>0</v>
      </c>
      <c r="K477" s="4" t="s">
        <v>1</v>
      </c>
      <c r="L477" s="7">
        <v>285</v>
      </c>
      <c r="M477" s="6">
        <f>SUM($K$484:$N$484)</f>
        <v>0</v>
      </c>
      <c r="N477" s="6">
        <f t="shared" ref="N477:N478" si="56">L477*M477</f>
        <v>0</v>
      </c>
    </row>
    <row r="478" spans="1:14">
      <c r="A478" s="4" t="s">
        <v>37</v>
      </c>
      <c r="B478" s="7"/>
      <c r="C478" s="6">
        <f>SUM($A$484:$B$484)</f>
        <v>0</v>
      </c>
      <c r="D478" s="6">
        <f t="shared" si="54"/>
        <v>0</v>
      </c>
      <c r="F478" s="4" t="s">
        <v>37</v>
      </c>
      <c r="G478" s="7"/>
      <c r="H478" s="6">
        <f>SUM($F$484:$H$484)</f>
        <v>0</v>
      </c>
      <c r="I478" s="6">
        <f t="shared" si="55"/>
        <v>0</v>
      </c>
      <c r="K478" s="4" t="s">
        <v>37</v>
      </c>
      <c r="L478" s="7"/>
      <c r="M478" s="6"/>
      <c r="N478" s="6">
        <f t="shared" si="56"/>
        <v>0</v>
      </c>
    </row>
    <row r="480" spans="1:14">
      <c r="A480" s="2" t="s">
        <v>35</v>
      </c>
      <c r="B480" s="11" t="s">
        <v>45</v>
      </c>
      <c r="C480" s="11"/>
      <c r="F480" s="2" t="s">
        <v>11</v>
      </c>
      <c r="G480" s="2" t="s">
        <v>35</v>
      </c>
      <c r="H480" s="2" t="s">
        <v>125</v>
      </c>
      <c r="K480" s="2" t="s">
        <v>126</v>
      </c>
      <c r="L480" s="2" t="s">
        <v>23</v>
      </c>
      <c r="M480" s="11" t="s">
        <v>119</v>
      </c>
      <c r="N480" s="2" t="s">
        <v>87</v>
      </c>
    </row>
    <row r="484" spans="1:14">
      <c r="A484" s="26"/>
      <c r="B484" s="24"/>
      <c r="F484" s="25"/>
      <c r="G484" s="24"/>
      <c r="H484" s="24"/>
      <c r="K484" s="26"/>
      <c r="L484" s="23"/>
      <c r="M484" s="23"/>
      <c r="N484" s="23"/>
    </row>
    <row r="487" spans="1:14" ht="18.75">
      <c r="A487" s="3" t="s">
        <v>127</v>
      </c>
      <c r="F487" s="3" t="s">
        <v>128</v>
      </c>
      <c r="K487" s="3" t="s">
        <v>129</v>
      </c>
    </row>
    <row r="488" spans="1:14">
      <c r="A488" s="1"/>
      <c r="F488" s="1"/>
    </row>
    <row r="497" spans="1:14">
      <c r="A497" s="4" t="s">
        <v>20</v>
      </c>
      <c r="B497" s="7">
        <v>55</v>
      </c>
      <c r="C497" s="4" t="s">
        <v>21</v>
      </c>
      <c r="D497" s="7"/>
      <c r="F497" s="4" t="s">
        <v>20</v>
      </c>
      <c r="G497" s="7">
        <v>37</v>
      </c>
      <c r="H497" s="4" t="s">
        <v>21</v>
      </c>
      <c r="I497" s="7"/>
      <c r="K497" s="4" t="s">
        <v>20</v>
      </c>
      <c r="L497" s="7">
        <v>68</v>
      </c>
      <c r="M497" s="4" t="s">
        <v>21</v>
      </c>
      <c r="N497" s="7"/>
    </row>
    <row r="498" spans="1:14">
      <c r="A498" s="4" t="s">
        <v>7</v>
      </c>
      <c r="B498" s="5" t="s">
        <v>8</v>
      </c>
      <c r="F498" s="4" t="s">
        <v>7</v>
      </c>
      <c r="G498" s="5" t="s">
        <v>8</v>
      </c>
      <c r="K498" s="4" t="s">
        <v>7</v>
      </c>
      <c r="L498" s="5" t="s">
        <v>8</v>
      </c>
    </row>
    <row r="499" spans="1:14">
      <c r="C499" s="11" t="s">
        <v>5</v>
      </c>
      <c r="D499" s="11" t="s">
        <v>12</v>
      </c>
      <c r="H499" s="11" t="s">
        <v>5</v>
      </c>
      <c r="I499" s="11" t="s">
        <v>12</v>
      </c>
      <c r="M499" s="11" t="s">
        <v>5</v>
      </c>
      <c r="N499" s="11" t="s">
        <v>12</v>
      </c>
    </row>
    <row r="500" spans="1:14">
      <c r="A500" s="4" t="s">
        <v>0</v>
      </c>
      <c r="B500" s="7">
        <v>183</v>
      </c>
      <c r="C500" s="6">
        <f>SUM($A$508:$C$508)</f>
        <v>0</v>
      </c>
      <c r="D500" s="6">
        <f>B500*C500</f>
        <v>0</v>
      </c>
      <c r="F500" s="4" t="s">
        <v>0</v>
      </c>
      <c r="G500" s="7">
        <v>384</v>
      </c>
      <c r="H500" s="6">
        <f>SUM($F$508:$H$508)</f>
        <v>0</v>
      </c>
      <c r="I500" s="6">
        <f>G500*H500</f>
        <v>0</v>
      </c>
      <c r="K500" s="4" t="s">
        <v>0</v>
      </c>
      <c r="L500" s="7">
        <v>277</v>
      </c>
      <c r="M500" s="6">
        <f>SUM($K$508:$L$508)</f>
        <v>0</v>
      </c>
      <c r="N500" s="6">
        <f>L500*M500</f>
        <v>0</v>
      </c>
    </row>
    <row r="501" spans="1:14">
      <c r="A501" s="4" t="s">
        <v>1</v>
      </c>
      <c r="B501" s="7">
        <v>110</v>
      </c>
      <c r="C501" s="6">
        <f>SUM($A$508:$C$508)</f>
        <v>0</v>
      </c>
      <c r="D501" s="6">
        <f t="shared" ref="D501:D502" si="57">B501*C501</f>
        <v>0</v>
      </c>
      <c r="F501" s="4" t="s">
        <v>1</v>
      </c>
      <c r="G501" s="7">
        <v>290</v>
      </c>
      <c r="H501" s="6">
        <f>SUM($F$508:$H$508)</f>
        <v>0</v>
      </c>
      <c r="I501" s="6">
        <f t="shared" ref="I501:I502" si="58">G501*H501</f>
        <v>0</v>
      </c>
      <c r="K501" s="4" t="s">
        <v>1</v>
      </c>
      <c r="L501" s="7">
        <v>195</v>
      </c>
      <c r="M501" s="6">
        <f>SUM($K$508:$L$508)</f>
        <v>0</v>
      </c>
      <c r="N501" s="6">
        <f t="shared" ref="N501:N502" si="59">L501*M501</f>
        <v>0</v>
      </c>
    </row>
    <row r="502" spans="1:14">
      <c r="A502" s="4" t="s">
        <v>37</v>
      </c>
      <c r="B502" s="7"/>
      <c r="C502" s="6">
        <f>SUM($A$508:$C$508)</f>
        <v>0</v>
      </c>
      <c r="D502" s="6">
        <f t="shared" si="57"/>
        <v>0</v>
      </c>
      <c r="F502" s="4" t="s">
        <v>37</v>
      </c>
      <c r="G502" s="7"/>
      <c r="H502" s="6">
        <f>SUM($F$508:$H$508)</f>
        <v>0</v>
      </c>
      <c r="I502" s="6">
        <f t="shared" si="58"/>
        <v>0</v>
      </c>
      <c r="K502" s="4" t="s">
        <v>37</v>
      </c>
      <c r="L502" s="7"/>
      <c r="M502" s="6">
        <f>SUM($K$508:$L$508)</f>
        <v>0</v>
      </c>
      <c r="N502" s="6">
        <f t="shared" si="59"/>
        <v>0</v>
      </c>
    </row>
    <row r="504" spans="1:14">
      <c r="A504" s="2" t="s">
        <v>16</v>
      </c>
      <c r="B504" s="2" t="s">
        <v>35</v>
      </c>
      <c r="C504" s="2" t="s">
        <v>87</v>
      </c>
      <c r="F504" s="2" t="s">
        <v>16</v>
      </c>
      <c r="G504" s="2" t="s">
        <v>35</v>
      </c>
      <c r="H504" s="2" t="s">
        <v>87</v>
      </c>
      <c r="K504" s="2" t="s">
        <v>17</v>
      </c>
      <c r="L504" s="2" t="s">
        <v>16</v>
      </c>
      <c r="M504" s="11"/>
    </row>
    <row r="508" spans="1:14">
      <c r="A508" s="23"/>
      <c r="B508" s="23"/>
      <c r="C508" s="23"/>
      <c r="F508" s="23"/>
      <c r="G508" s="23"/>
      <c r="H508" s="23"/>
      <c r="K508" s="26"/>
      <c r="L508" s="26"/>
    </row>
  </sheetData>
  <mergeCells count="1">
    <mergeCell ref="A9:N9"/>
  </mergeCells>
  <dataValidations count="1">
    <dataValidation type="list" allowBlank="1" showInputMessage="1" showErrorMessage="1" sqref="L5">
      <formula1>Категория</formula1>
    </dataValidation>
  </dataValidations>
  <hyperlinks>
    <hyperlink ref="D4" r:id="rId1"/>
  </hyperlinks>
  <pageMargins left="0.7" right="0.7" top="0.75" bottom="0.75" header="0.3" footer="0.3"/>
  <pageSetup paperSize="9" orientation="portrait" verticalDpi="0" r:id="rId2"/>
  <ignoredErrors>
    <ignoredError sqref="R26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Real Touch</vt:lpstr>
      <vt:lpstr>Категория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 Куликов</dc:creator>
  <cp:lastModifiedBy>Пользователь</cp:lastModifiedBy>
  <cp:lastPrinted>2015-11-17T21:32:10Z</cp:lastPrinted>
  <dcterms:created xsi:type="dcterms:W3CDTF">2015-05-31T19:09:46Z</dcterms:created>
  <dcterms:modified xsi:type="dcterms:W3CDTF">2016-04-26T05:20:11Z</dcterms:modified>
</cp:coreProperties>
</file>