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Прайсы\"/>
    </mc:Choice>
  </mc:AlternateContent>
  <bookViews>
    <workbookView xWindow="0" yWindow="0" windowWidth="15330" windowHeight="7680"/>
  </bookViews>
  <sheets>
    <sheet name="Прайс лист" sheetId="2" r:id="rId1"/>
    <sheet name="Лист1" sheetId="1" r:id="rId2"/>
  </sheets>
  <definedNames>
    <definedName name="_xlnm._FilterDatabase" localSheetId="0" hidden="1">'Прайс лист'!$B$9:$D$9</definedName>
    <definedName name="FirstRowList">'Прайс лист'!$B$10</definedName>
    <definedName name="FirstSizeList">'Прайс лист'!$G$10</definedName>
    <definedName name="LastCellPrice">'Прайс лист'!$AI$21</definedName>
    <definedName name="TotalPrice">'Прайс лист'!$P$8</definedName>
    <definedName name="_xlnm.Print_Titles" localSheetId="0">'Прайс лист'!$8:$9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P21" i="2"/>
  <c r="F20" i="2"/>
  <c r="P20" i="2"/>
  <c r="F19" i="2"/>
  <c r="P19" i="2"/>
  <c r="F18" i="2"/>
  <c r="P18" i="2"/>
  <c r="F17" i="2"/>
  <c r="P17" i="2"/>
  <c r="F16" i="2"/>
  <c r="P16" i="2"/>
  <c r="F15" i="2"/>
  <c r="P15" i="2"/>
  <c r="F14" i="2"/>
  <c r="P14" i="2"/>
  <c r="F13" i="2"/>
  <c r="P13" i="2"/>
  <c r="F12" i="2"/>
  <c r="P12" i="2"/>
  <c r="F11" i="2"/>
  <c r="P11" i="2"/>
  <c r="F10" i="2"/>
  <c r="P10" i="2"/>
  <c r="C5" i="2" l="1"/>
  <c r="E6" i="2"/>
  <c r="C6" i="2"/>
  <c r="E4" i="2"/>
  <c r="E5" i="2"/>
  <c r="C4" i="2"/>
</calcChain>
</file>

<file path=xl/comments1.xml><?xml version="1.0" encoding="utf-8"?>
<comments xmlns="http://schemas.openxmlformats.org/spreadsheetml/2006/main">
  <authors>
    <author>Администратор</author>
  </authors>
  <commentLis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купальник гимнастический+юбка из сетки</t>
        </r>
      </text>
    </comment>
    <comment ref="C10" authorId="0" shapeId="0">
      <text/>
    </comment>
    <comment ref="F1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- 438р. 
[54-104] - 438р. 
[56-110] - 438р. 
[60-116] - 438р. 
[64-128] - 438р. 
[68-134] - 438р. 
[72-140] - 438р. 
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204"/>
          </rPr>
          <t>9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04"/>
          </rPr>
          <t>куртка с длинными рукавами и карманами+брюки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[56-104] - 572р. 
[56-110] - 572р. 
[60-116] - 572р. 
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04"/>
          </rPr>
          <t>21</t>
        </r>
      </text>
    </comment>
    <comment ref="J11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K11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куртка с капюшоном и карманами+брюки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- 572р. 
[56-110] - 572р. 
[60-116] - 572р. 
[64-128] - 572р. 
[68-134] - 572р. 
[72-140] - 572р. 
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</t>
        </r>
      </text>
    </comment>
    <comment ref="D13" authorId="0" shapeId="0">
      <text/>
    </comment>
    <comment ref="F13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- 299р. 
[54-104] - 299р. 
[56-110] - 299р. 
[60-116] - 299р. 
[64-128] - 299р. 
[68-134] - 299р. 
[72-140] - 308р. 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204"/>
          </rPr>
          <t>25</t>
        </r>
      </text>
    </comment>
    <comment ref="L13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  <comment ref="M13" authorId="0" shapeId="0">
      <text>
        <r>
          <rPr>
            <sz val="9"/>
            <color indexed="81"/>
            <rFont val="Tahoma"/>
            <family val="2"/>
            <charset val="204"/>
          </rPr>
          <t>8</t>
        </r>
      </text>
    </comment>
    <comment ref="N13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3/4, с оборкой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- 343р. 
[56-110] - 343р. 
[60-116] - 343р. 
[64-128] - 343р. 
[68-134] - 370р. 
[72-140] - 370р. 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204"/>
          </rPr>
          <t>19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3/4, с оборкой</t>
        </r>
      </text>
    </comment>
    <comment ref="D15" authorId="0" shapeId="0">
      <text/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- 356р. 
[54-104] - 356р. 
[56-110] - 356р. 
[60-116] - 356р. 
[64-128] - 356р. 
[68-134] - 356р. 
[72-140] - 370р. 
</t>
        </r>
      </text>
    </comment>
    <comment ref="G1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04"/>
          </rPr>
          <t>24</t>
        </r>
      </text>
    </comment>
    <comment ref="J15" authorId="0" shapeId="0">
      <text>
        <r>
          <rPr>
            <sz val="9"/>
            <color indexed="81"/>
            <rFont val="Tahoma"/>
            <family val="2"/>
            <charset val="204"/>
          </rPr>
          <t>13</t>
        </r>
      </text>
    </comment>
    <comment ref="L1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M1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N15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3/4, с оборкой</t>
        </r>
      </text>
    </comment>
    <comment ref="D16" authorId="0" shapeId="0">
      <text/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- 356р. 
[54-104] - 356р. 
[56-110] - 356р. 
[60-116] - 356р. 
[64-128] - 356р. 
[68-134] - 356р. 
[72-140] - 370р. 
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204"/>
          </rPr>
          <t>29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3/4, с оборкой</t>
        </r>
      </text>
    </comment>
    <comment ref="D17" authorId="0" shapeId="0">
      <text/>
    </comment>
    <comment ref="F17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- 343р. 
[56-110] - 343р. 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204"/>
          </rPr>
          <t>&gt;30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04"/>
          </rPr>
          <t>гимнастический, рукав 3/4, с оборкой</t>
        </r>
      </text>
    </comment>
    <comment ref="D18" authorId="0" shapeId="0">
      <text/>
    </comment>
    <comment ref="F18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- 343р. 
[56-110] - 343р. 
</t>
        </r>
      </text>
    </comment>
    <comment ref="G18" authorId="0" shapeId="0">
      <text>
        <r>
          <rPr>
            <sz val="9"/>
            <color indexed="81"/>
            <rFont val="Tahoma"/>
            <family val="2"/>
            <charset val="204"/>
          </rPr>
          <t>23</t>
        </r>
      </text>
    </comment>
    <comment ref="J18" authorId="0" shapeId="0">
      <text>
        <r>
          <rPr>
            <sz val="9"/>
            <color indexed="81"/>
            <rFont val="Tahoma"/>
            <family val="2"/>
            <charset val="204"/>
          </rPr>
          <t>5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04"/>
          </rPr>
          <t>классические</t>
        </r>
      </text>
    </comment>
    <comment ref="D19" authorId="0" shapeId="0">
      <text/>
    </comment>
    <comment ref="F19" authorId="0" shapeId="0">
      <text>
        <r>
          <rPr>
            <sz val="9"/>
            <color indexed="81"/>
            <rFont val="Tahoma"/>
            <family val="2"/>
            <charset val="204"/>
          </rPr>
          <t xml:space="preserve">[54-104] - 141р. 
[56-110] - 141р. 
[60-116] - 158р. 
[64-128] - 158р. 
[68-134] - 185р. 
[72-140] - 185р. 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204"/>
          </rPr>
          <t>4</t>
        </r>
      </text>
    </comment>
    <comment ref="M19" authorId="0" shapeId="0">
      <text>
        <r>
          <rPr>
            <sz val="9"/>
            <color indexed="81"/>
            <rFont val="Tahoma"/>
            <family val="2"/>
            <charset val="204"/>
          </rPr>
          <t>6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04"/>
          </rPr>
          <t>классические</t>
        </r>
      </text>
    </comment>
    <comment ref="F20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- 141р. 
[54-104] - 141р. 
[56-110] - 141р. 
[60-116] - 158р. 
[64-128] - 158р. 
[68-134] - 185р. 
[72-140] - 185р. 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204"/>
          </rPr>
          <t>3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04"/>
          </rPr>
          <t>спортивная на резинке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04"/>
          </rPr>
          <t xml:space="preserve">[52-98] - 129р. 
[54-104] - 129р. 
[56-104] - 129р. 
[56-110] - 129р. 
[60-116] - 129р. 
[64-128] - 129р. 
[68-134] - 129р. 
[72-140] - 136р. 
</t>
        </r>
      </text>
    </comment>
    <comment ref="J21" authorId="0" shapeId="0">
      <text>
        <r>
          <rPr>
            <sz val="9"/>
            <color indexed="81"/>
            <rFont val="Tahoma"/>
            <family val="2"/>
            <charset val="204"/>
          </rPr>
          <t>1</t>
        </r>
      </text>
    </comment>
  </commentList>
</comments>
</file>

<file path=xl/sharedStrings.xml><?xml version="1.0" encoding="utf-8"?>
<sst xmlns="http://schemas.openxmlformats.org/spreadsheetml/2006/main" count="140" uniqueCount="129">
  <si>
    <t>в достаточном количестве</t>
  </si>
  <si>
    <t>мало на складе</t>
  </si>
  <si>
    <t>нет на складе</t>
  </si>
  <si>
    <t>не производится</t>
  </si>
  <si>
    <t>Цена не менялась с 2014 года</t>
  </si>
  <si>
    <t>Артикул</t>
  </si>
  <si>
    <t>Тип полотна / состав</t>
  </si>
  <si>
    <t>Цвет/Набивка/Печать/Цвет низа/
Цвет бейки/Цвет рукавов</t>
  </si>
  <si>
    <t>Рост-Размер</t>
  </si>
  <si>
    <t>Сумма</t>
  </si>
  <si>
    <t>Примечание</t>
  </si>
  <si>
    <t>Цена базовая</t>
  </si>
  <si>
    <t>СКИДКА</t>
  </si>
  <si>
    <t>Прайс лист: Одежда спортивная</t>
  </si>
  <si>
    <t>84-164</t>
  </si>
  <si>
    <t>72-140</t>
  </si>
  <si>
    <t>68-134</t>
  </si>
  <si>
    <t>64-128</t>
  </si>
  <si>
    <t>60-116</t>
  </si>
  <si>
    <t>56-110</t>
  </si>
  <si>
    <t>56-104</t>
  </si>
  <si>
    <t>54-104</t>
  </si>
  <si>
    <t>52-98</t>
  </si>
  <si>
    <t>Предоплата 20-40 т.р. скидка 12%</t>
  </si>
  <si>
    <t>Предоплата 40-70 т.р. скидка 15%</t>
  </si>
  <si>
    <t>Предоплата 70-120 т.р. скидка 18%</t>
  </si>
  <si>
    <t>Предоплата 120-200 т.р. скидка 21%</t>
  </si>
  <si>
    <t>Предоплата от 200 т.р. скидка 23%</t>
  </si>
  <si>
    <t>[236819]Комплект для девочки ДКС899800</t>
  </si>
  <si>
    <t>кулир / хб+лайкра</t>
  </si>
  <si>
    <t>черный / - / - / - / - / -</t>
  </si>
  <si>
    <t xml:space="preserve">060999 </t>
  </si>
  <si>
    <t xml:space="preserve">091240 </t>
  </si>
  <si>
    <t xml:space="preserve">061003 </t>
  </si>
  <si>
    <t xml:space="preserve">061006 </t>
  </si>
  <si>
    <t xml:space="preserve">061009 </t>
  </si>
  <si>
    <t xml:space="preserve">034769 </t>
  </si>
  <si>
    <t xml:space="preserve">034770 </t>
  </si>
  <si>
    <t>[236822]Комплект для мальчика ПКС026136</t>
  </si>
  <si>
    <t>интерлок с выставом / п/ш</t>
  </si>
  <si>
    <t>вишня / - / - / - / - / -</t>
  </si>
  <si>
    <t xml:space="preserve">077241 </t>
  </si>
  <si>
    <t xml:space="preserve">077242 </t>
  </si>
  <si>
    <t xml:space="preserve">077243 </t>
  </si>
  <si>
    <t>[236834]Костюм спортивный для девочки ДКС713258</t>
  </si>
  <si>
    <t>футер / хб+лайкра</t>
  </si>
  <si>
    <t>красный / - / - / - / - / -</t>
  </si>
  <si>
    <t xml:space="preserve">110505 </t>
  </si>
  <si>
    <t xml:space="preserve">033421 </t>
  </si>
  <si>
    <t xml:space="preserve">112919 </t>
  </si>
  <si>
    <t xml:space="preserve">033425 </t>
  </si>
  <si>
    <t xml:space="preserve">033427 </t>
  </si>
  <si>
    <t xml:space="preserve">110513 </t>
  </si>
  <si>
    <t>[236853]Купальник для девочки ДТД896800</t>
  </si>
  <si>
    <t>белый / - / - / - / - / -</t>
  </si>
  <si>
    <t xml:space="preserve">049167 </t>
  </si>
  <si>
    <t xml:space="preserve">091227 </t>
  </si>
  <si>
    <t xml:space="preserve">049168 </t>
  </si>
  <si>
    <t xml:space="preserve">049169 </t>
  </si>
  <si>
    <t xml:space="preserve">049170 </t>
  </si>
  <si>
    <t xml:space="preserve">023529 </t>
  </si>
  <si>
    <t xml:space="preserve">023530 </t>
  </si>
  <si>
    <t>340-350</t>
  </si>
  <si>
    <t>[274882]Купальник для девочки ДТД897</t>
  </si>
  <si>
    <t xml:space="preserve"> / х/б+лайкра</t>
  </si>
  <si>
    <t>- / полоска / - / - / - / -</t>
  </si>
  <si>
    <t xml:space="preserve">068764 </t>
  </si>
  <si>
    <t xml:space="preserve">068763 </t>
  </si>
  <si>
    <t xml:space="preserve">068765 </t>
  </si>
  <si>
    <t xml:space="preserve">068766 </t>
  </si>
  <si>
    <t xml:space="preserve">068767 </t>
  </si>
  <si>
    <t xml:space="preserve">068768 </t>
  </si>
  <si>
    <t>390-420</t>
  </si>
  <si>
    <t>[249615]Купальник для девочки ДТД897800</t>
  </si>
  <si>
    <t xml:space="preserve">209984 049171 </t>
  </si>
  <si>
    <t xml:space="preserve">209986 091233 </t>
  </si>
  <si>
    <t xml:space="preserve">209987 049622 </t>
  </si>
  <si>
    <t xml:space="preserve">049172 209988 </t>
  </si>
  <si>
    <t xml:space="preserve">209990 049173 </t>
  </si>
  <si>
    <t xml:space="preserve">023523 </t>
  </si>
  <si>
    <t xml:space="preserve">023524 </t>
  </si>
  <si>
    <t>405-420</t>
  </si>
  <si>
    <t>[249620]Купальник для девочки ДТД897800</t>
  </si>
  <si>
    <t xml:space="preserve">047140 209991 </t>
  </si>
  <si>
    <t xml:space="preserve">209992 091234 </t>
  </si>
  <si>
    <t xml:space="preserve">046985 209993 </t>
  </si>
  <si>
    <t xml:space="preserve">209994 046987 </t>
  </si>
  <si>
    <t xml:space="preserve">209996 046989 </t>
  </si>
  <si>
    <t xml:space="preserve">044447 </t>
  </si>
  <si>
    <t xml:space="preserve">026027 </t>
  </si>
  <si>
    <t>[293647]Купальник для девочки ДТД897820</t>
  </si>
  <si>
    <t>кулир / вискоза+лайкра</t>
  </si>
  <si>
    <t>бирюза / - / - / - / - / -</t>
  </si>
  <si>
    <t xml:space="preserve">054659 </t>
  </si>
  <si>
    <t xml:space="preserve">054491 </t>
  </si>
  <si>
    <t>[293648]Купальник для девочки ДТД897820</t>
  </si>
  <si>
    <t>оранжевый / - / - / - / - / -</t>
  </si>
  <si>
    <t xml:space="preserve">054661 </t>
  </si>
  <si>
    <t xml:space="preserve">054663 </t>
  </si>
  <si>
    <t>[238454]Шорты для мальчика ПШК547001</t>
  </si>
  <si>
    <t>кулир / х/б</t>
  </si>
  <si>
    <t>синий / - / - / - / - / -</t>
  </si>
  <si>
    <t xml:space="preserve">081663 </t>
  </si>
  <si>
    <t xml:space="preserve">048958 </t>
  </si>
  <si>
    <t xml:space="preserve">048960 </t>
  </si>
  <si>
    <t xml:space="preserve">048963 </t>
  </si>
  <si>
    <t xml:space="preserve">059288 </t>
  </si>
  <si>
    <t xml:space="preserve">059290 </t>
  </si>
  <si>
    <t>160-210</t>
  </si>
  <si>
    <t>[253823]Шорты для мальчика ПШК547067</t>
  </si>
  <si>
    <t>интерлок / х/б</t>
  </si>
  <si>
    <t xml:space="preserve">059313 </t>
  </si>
  <si>
    <t xml:space="preserve">100010 </t>
  </si>
  <si>
    <t xml:space="preserve">059319 </t>
  </si>
  <si>
    <t xml:space="preserve">059320 </t>
  </si>
  <si>
    <t xml:space="preserve">059326 </t>
  </si>
  <si>
    <t xml:space="preserve">059327 </t>
  </si>
  <si>
    <t xml:space="preserve">059328 </t>
  </si>
  <si>
    <t>[253355]Юбка для девочки ДЮС898А42</t>
  </si>
  <si>
    <t>сетка / пэс</t>
  </si>
  <si>
    <t xml:space="preserve">044300 </t>
  </si>
  <si>
    <t xml:space="preserve">091265 </t>
  </si>
  <si>
    <t xml:space="preserve">059043 </t>
  </si>
  <si>
    <t xml:space="preserve">044303 </t>
  </si>
  <si>
    <t xml:space="preserve">044305 </t>
  </si>
  <si>
    <t xml:space="preserve">044307 </t>
  </si>
  <si>
    <t xml:space="preserve">024270 </t>
  </si>
  <si>
    <t xml:space="preserve">024271 </t>
  </si>
  <si>
    <t>147-155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</si>
</sst>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indexed="3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darkUp">
        <fgColor rgb="FF00CCFF"/>
      </patternFill>
    </fill>
    <fill>
      <patternFill patternType="solid">
        <fgColor rgb="FF99CC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NumberFormat="1" applyFont="1" applyAlignment="1" applyProtection="1">
      <alignment horizontal="left" vertical="top" wrapText="1"/>
    </xf>
    <xf numFmtId="0" fontId="3" fillId="0" borderId="3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2" borderId="1" xfId="1" applyFont="1" applyFill="1" applyBorder="1" applyAlignment="1" applyProtection="1">
      <alignment horizontal="left"/>
    </xf>
    <xf numFmtId="0" fontId="4" fillId="0" borderId="0" xfId="1" applyNumberFormat="1" applyFont="1" applyAlignment="1" applyProtection="1">
      <alignment horizontal="left"/>
    </xf>
    <xf numFmtId="0" fontId="4" fillId="0" borderId="0" xfId="1" applyFont="1" applyProtection="1"/>
    <xf numFmtId="0" fontId="3" fillId="0" borderId="2" xfId="1" applyNumberFormat="1" applyFont="1" applyBorder="1" applyAlignment="1" applyProtection="1">
      <alignment horizontal="right"/>
    </xf>
    <xf numFmtId="0" fontId="5" fillId="0" borderId="0" xfId="1" applyFont="1" applyAlignment="1" applyProtection="1">
      <alignment horizontal="left"/>
    </xf>
    <xf numFmtId="0" fontId="4" fillId="3" borderId="1" xfId="1" applyFont="1" applyFill="1" applyBorder="1" applyAlignment="1" applyProtection="1">
      <alignment horizontal="left"/>
    </xf>
    <xf numFmtId="0" fontId="3" fillId="0" borderId="4" xfId="1" applyNumberFormat="1" applyFont="1" applyBorder="1" applyAlignment="1" applyProtection="1">
      <alignment horizontal="right"/>
    </xf>
    <xf numFmtId="0" fontId="4" fillId="4" borderId="1" xfId="1" applyFont="1" applyFill="1" applyBorder="1" applyAlignment="1" applyProtection="1">
      <alignment horizontal="left"/>
    </xf>
    <xf numFmtId="0" fontId="3" fillId="0" borderId="6" xfId="1" applyNumberFormat="1" applyFont="1" applyBorder="1" applyAlignment="1" applyProtection="1">
      <alignment horizontal="right"/>
    </xf>
    <xf numFmtId="0" fontId="4" fillId="5" borderId="1" xfId="1" applyFont="1" applyFill="1" applyBorder="1" applyAlignment="1" applyProtection="1">
      <alignment horizontal="left"/>
    </xf>
    <xf numFmtId="0" fontId="3" fillId="0" borderId="8" xfId="1" applyNumberFormat="1" applyFont="1" applyBorder="1" applyAlignment="1" applyProtection="1">
      <alignment horizontal="center" vertical="center" wrapText="1"/>
    </xf>
    <xf numFmtId="0" fontId="3" fillId="0" borderId="9" xfId="1" applyNumberFormat="1" applyFont="1" applyBorder="1" applyAlignment="1" applyProtection="1">
      <alignment horizontal="center" vertical="center" wrapText="1"/>
    </xf>
    <xf numFmtId="0" fontId="3" fillId="0" borderId="10" xfId="1" applyNumberFormat="1" applyFont="1" applyBorder="1" applyAlignment="1" applyProtection="1">
      <alignment horizontal="center" vertical="center" wrapText="1"/>
    </xf>
    <xf numFmtId="0" fontId="3" fillId="0" borderId="11" xfId="1" applyNumberFormat="1" applyFont="1" applyBorder="1" applyAlignment="1" applyProtection="1">
      <alignment horizontal="center" vertical="center" wrapText="1"/>
    </xf>
    <xf numFmtId="0" fontId="3" fillId="0" borderId="18" xfId="1" applyNumberFormat="1" applyFont="1" applyBorder="1" applyAlignment="1" applyProtection="1">
      <alignment horizontal="center" vertical="top"/>
    </xf>
    <xf numFmtId="0" fontId="3" fillId="0" borderId="15" xfId="1" applyNumberFormat="1" applyFont="1" applyBorder="1" applyAlignment="1" applyProtection="1">
      <alignment horizontal="center" vertical="top"/>
    </xf>
    <xf numFmtId="0" fontId="3" fillId="0" borderId="19" xfId="1" applyNumberFormat="1" applyFont="1" applyBorder="1" applyAlignment="1" applyProtection="1">
      <alignment horizontal="center" vertical="top"/>
    </xf>
    <xf numFmtId="3" fontId="3" fillId="0" borderId="16" xfId="1" applyNumberFormat="1" applyFont="1" applyBorder="1" applyAlignment="1" applyProtection="1">
      <alignment horizontal="center" vertical="center" wrapText="1"/>
    </xf>
    <xf numFmtId="9" fontId="3" fillId="0" borderId="13" xfId="1" applyNumberFormat="1" applyFont="1" applyBorder="1" applyAlignment="1" applyProtection="1">
      <alignment horizontal="center" vertical="center" wrapText="1"/>
      <protection locked="0"/>
    </xf>
    <xf numFmtId="0" fontId="3" fillId="0" borderId="14" xfId="1" applyNumberFormat="1" applyFont="1" applyBorder="1" applyAlignment="1" applyProtection="1">
      <alignment horizontal="center" vertical="center" textRotation="90"/>
    </xf>
    <xf numFmtId="3" fontId="3" fillId="0" borderId="17" xfId="1" applyNumberFormat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/>
    </xf>
    <xf numFmtId="0" fontId="6" fillId="0" borderId="0" xfId="1" applyFont="1" applyProtection="1"/>
    <xf numFmtId="3" fontId="3" fillId="0" borderId="3" xfId="1" applyNumberFormat="1" applyFont="1" applyBorder="1" applyAlignment="1" applyProtection="1">
      <alignment horizontal="left"/>
      <protection hidden="1"/>
    </xf>
    <xf numFmtId="3" fontId="3" fillId="0" borderId="5" xfId="1" applyNumberFormat="1" applyFont="1" applyBorder="1" applyAlignment="1" applyProtection="1">
      <alignment horizontal="left"/>
      <protection hidden="1"/>
    </xf>
    <xf numFmtId="3" fontId="3" fillId="0" borderId="7" xfId="1" applyNumberFormat="1" applyFont="1" applyBorder="1" applyAlignment="1" applyProtection="1">
      <alignment horizontal="left"/>
      <protection hidden="1"/>
    </xf>
    <xf numFmtId="0" fontId="6" fillId="0" borderId="20" xfId="1" applyFont="1" applyBorder="1" applyAlignment="1" applyProtection="1">
      <alignment horizontal="left"/>
    </xf>
    <xf numFmtId="0" fontId="6" fillId="0" borderId="20" xfId="1" applyFont="1" applyBorder="1" applyAlignment="1" applyProtection="1">
      <alignment horizontal="left"/>
      <protection locked="0"/>
    </xf>
    <xf numFmtId="0" fontId="6" fillId="3" borderId="20" xfId="1" applyFont="1" applyFill="1" applyBorder="1" applyAlignment="1" applyProtection="1">
      <alignment horizontal="left"/>
    </xf>
    <xf numFmtId="0" fontId="6" fillId="4" borderId="20" xfId="1" applyFont="1" applyFill="1" applyBorder="1" applyAlignment="1" applyProtection="1">
      <alignment horizontal="left"/>
    </xf>
    <xf numFmtId="0" fontId="6" fillId="0" borderId="20" xfId="1" quotePrefix="1" applyFont="1" applyBorder="1" applyAlignment="1" applyProtection="1">
      <alignment horizontal="left"/>
    </xf>
    <xf numFmtId="0" fontId="6" fillId="2" borderId="20" xfId="1" applyFont="1" applyFill="1" applyBorder="1" applyAlignment="1" applyProtection="1">
      <alignment horizontal="left"/>
      <protection locked="0"/>
    </xf>
    <xf numFmtId="0" fontId="9" fillId="0" borderId="2" xfId="2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</xf>
    <xf numFmtId="0" fontId="6" fillId="0" borderId="12" xfId="1" applyFont="1" applyBorder="1" applyAlignment="1" applyProtection="1">
      <alignment horizontal="left"/>
      <protection locked="0"/>
    </xf>
    <xf numFmtId="0" fontId="6" fillId="3" borderId="12" xfId="1" applyFont="1" applyFill="1" applyBorder="1" applyAlignment="1" applyProtection="1">
      <alignment horizontal="left"/>
    </xf>
    <xf numFmtId="0" fontId="6" fillId="4" borderId="12" xfId="1" applyFont="1" applyFill="1" applyBorder="1" applyAlignment="1" applyProtection="1">
      <alignment horizontal="left"/>
    </xf>
    <xf numFmtId="0" fontId="6" fillId="0" borderId="12" xfId="1" quotePrefix="1" applyFont="1" applyBorder="1" applyAlignment="1" applyProtection="1">
      <alignment horizontal="left"/>
    </xf>
    <xf numFmtId="0" fontId="9" fillId="0" borderId="4" xfId="2" applyFont="1" applyBorder="1" applyAlignment="1" applyProtection="1">
      <alignment horizontal="left"/>
    </xf>
    <xf numFmtId="0" fontId="9" fillId="0" borderId="6" xfId="2" applyFont="1" applyBorder="1" applyAlignment="1" applyProtection="1">
      <alignment horizontal="left"/>
    </xf>
    <xf numFmtId="0" fontId="6" fillId="0" borderId="14" xfId="1" applyFont="1" applyBorder="1" applyAlignment="1" applyProtection="1">
      <alignment horizontal="left"/>
    </xf>
    <xf numFmtId="0" fontId="6" fillId="3" borderId="14" xfId="1" applyFont="1" applyFill="1" applyBorder="1" applyAlignment="1" applyProtection="1">
      <alignment horizontal="left"/>
    </xf>
    <xf numFmtId="0" fontId="6" fillId="2" borderId="14" xfId="1" applyFont="1" applyFill="1" applyBorder="1" applyAlignment="1" applyProtection="1">
      <alignment horizontal="left"/>
      <protection locked="0"/>
    </xf>
    <xf numFmtId="0" fontId="6" fillId="4" borderId="14" xfId="1" applyFont="1" applyFill="1" applyBorder="1" applyAlignment="1" applyProtection="1">
      <alignment horizontal="left"/>
    </xf>
    <xf numFmtId="0" fontId="6" fillId="0" borderId="14" xfId="1" quotePrefix="1" applyFont="1" applyBorder="1" applyAlignment="1" applyProtection="1">
      <alignment horizontal="left"/>
    </xf>
    <xf numFmtId="0" fontId="6" fillId="0" borderId="3" xfId="1" applyFont="1" applyBorder="1" applyAlignment="1" applyProtection="1">
      <alignment horizontal="left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7" xfId="1" applyFont="1" applyBorder="1" applyAlignment="1" applyProtection="1">
      <alignment horizontal="left"/>
      <protection locked="0"/>
    </xf>
    <xf numFmtId="164" fontId="3" fillId="0" borderId="12" xfId="1" applyNumberFormat="1" applyFont="1" applyBorder="1" applyAlignment="1" applyProtection="1">
      <alignment horizontal="center" vertical="center" wrapText="1"/>
    </xf>
    <xf numFmtId="164" fontId="3" fillId="0" borderId="14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left"/>
    </xf>
    <xf numFmtId="164" fontId="10" fillId="0" borderId="0" xfId="1" applyNumberFormat="1" applyFont="1" applyProtection="1"/>
    <xf numFmtId="164" fontId="11" fillId="0" borderId="12" xfId="1" applyNumberFormat="1" applyFont="1" applyBorder="1" applyAlignment="1" applyProtection="1">
      <alignment horizontal="left"/>
      <protection hidden="1"/>
    </xf>
    <xf numFmtId="164" fontId="11" fillId="0" borderId="20" xfId="1" applyNumberFormat="1" applyFont="1" applyBorder="1" applyAlignment="1" applyProtection="1">
      <alignment horizontal="left"/>
      <protection hidden="1"/>
    </xf>
    <xf numFmtId="164" fontId="11" fillId="0" borderId="14" xfId="1" applyNumberFormat="1" applyFont="1" applyBorder="1" applyAlignment="1" applyProtection="1">
      <alignment horizontal="left"/>
      <protection hidden="1"/>
    </xf>
    <xf numFmtId="164" fontId="11" fillId="0" borderId="0" xfId="1" applyNumberFormat="1" applyFont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12" xfId="1" applyFont="1" applyBorder="1" applyAlignment="1" applyProtection="1">
      <alignment horizontal="left"/>
    </xf>
    <xf numFmtId="0" fontId="11" fillId="0" borderId="20" xfId="1" applyFont="1" applyBorder="1" applyAlignment="1" applyProtection="1">
      <alignment horizontal="left"/>
    </xf>
    <xf numFmtId="0" fontId="11" fillId="0" borderId="14" xfId="1" applyFont="1" applyBorder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left"/>
    </xf>
    <xf numFmtId="0" fontId="11" fillId="0" borderId="12" xfId="1" applyFont="1" applyBorder="1" applyAlignment="1" applyProtection="1">
      <alignment horizontal="left"/>
      <protection hidden="1"/>
    </xf>
    <xf numFmtId="0" fontId="11" fillId="0" borderId="20" xfId="1" applyFont="1" applyBorder="1" applyAlignment="1" applyProtection="1">
      <alignment horizontal="left"/>
      <protection hidden="1"/>
    </xf>
    <xf numFmtId="0" fontId="11" fillId="0" borderId="14" xfId="1" applyFont="1" applyBorder="1" applyAlignment="1" applyProtection="1">
      <alignment horizontal="left"/>
      <protection hidden="1"/>
    </xf>
  </cellXfs>
  <cellStyles count="3">
    <cellStyle name="Гиперссылка" xfId="2" builtinId="8"/>
    <cellStyle name="Обычный" xfId="0" builtinId="0"/>
    <cellStyle name="Обычный 6" xfId="1"/>
  </cellStyles>
  <dxfs count="6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hotobank.april-group.ru/big.php?img=000038042.jp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photobank.april-group.ru/big.php?img=000031565.jpg" TargetMode="External"/><Relationship Id="rId7" Type="http://schemas.openxmlformats.org/officeDocument/2006/relationships/hyperlink" Target="http://photobank.april-group.ru/big.php?img=000029224.jpg" TargetMode="External"/><Relationship Id="rId12" Type="http://schemas.openxmlformats.org/officeDocument/2006/relationships/hyperlink" Target="http://photobank.april-group.ru/big.php?img=000005018.JPG" TargetMode="External"/><Relationship Id="rId2" Type="http://schemas.openxmlformats.org/officeDocument/2006/relationships/hyperlink" Target="http://photobank.april-group.ru/big.php?img=000031559.jpg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photobank.april-group.ru/big.php?img=000019883.jpg" TargetMode="External"/><Relationship Id="rId6" Type="http://schemas.openxmlformats.org/officeDocument/2006/relationships/hyperlink" Target="http://photobank.april-group.ru/big.php?img=000029221.jpg" TargetMode="External"/><Relationship Id="rId11" Type="http://schemas.openxmlformats.org/officeDocument/2006/relationships/hyperlink" Target="http://photobank.april-group.ru/big.php?img=000007720.jpg" TargetMode="External"/><Relationship Id="rId5" Type="http://schemas.openxmlformats.org/officeDocument/2006/relationships/hyperlink" Target="http://photobank.april-group.ru/big.php?img=000007492.jpg" TargetMode="External"/><Relationship Id="rId15" Type="http://schemas.openxmlformats.org/officeDocument/2006/relationships/vmlDrawing" Target="../drawings/vmlDrawing2.vml"/><Relationship Id="rId10" Type="http://schemas.openxmlformats.org/officeDocument/2006/relationships/hyperlink" Target="http://photobank.april-group.ru/big.php?img=000029185.jpg" TargetMode="External"/><Relationship Id="rId4" Type="http://schemas.openxmlformats.org/officeDocument/2006/relationships/hyperlink" Target="http://photobank.april-group.ru/big.php?img=000047946.jpg" TargetMode="External"/><Relationship Id="rId9" Type="http://schemas.openxmlformats.org/officeDocument/2006/relationships/hyperlink" Target="http://photobank.april-group.ru/big.php?img=000038045.jpg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outlinePr summaryBelow="0" summaryRight="0"/>
    <pageSetUpPr autoPageBreaks="0"/>
  </sheetPr>
  <dimension ref="A1:BP21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1.25" x14ac:dyDescent="0.2"/>
  <cols>
    <col min="1" max="1" width="0.5703125" style="27" customWidth="1"/>
    <col min="2" max="2" width="43.42578125" style="27" customWidth="1"/>
    <col min="3" max="3" width="8.7109375" style="27" customWidth="1"/>
    <col min="4" max="4" width="35" style="27" customWidth="1"/>
    <col min="5" max="5" width="9.42578125" style="66" customWidth="1"/>
    <col min="6" max="6" width="8.7109375" style="66" customWidth="1"/>
    <col min="7" max="15" width="3.28515625" style="27" customWidth="1"/>
    <col min="16" max="16" width="8.85546875" style="61" customWidth="1"/>
    <col min="17" max="34" width="9.140625" style="27" hidden="1" customWidth="1"/>
    <col min="35" max="35" width="40.7109375" style="27" customWidth="1"/>
    <col min="36" max="68" width="9.140625" style="27" customWidth="1"/>
    <col min="69" max="69" width="9.140625" style="28" customWidth="1"/>
    <col min="70" max="16384" width="9.140625" style="28"/>
  </cols>
  <sheetData>
    <row r="1" spans="1:35" s="4" customFormat="1" ht="5.0999999999999996" customHeight="1" thickBot="1" x14ac:dyDescent="0.25">
      <c r="E1" s="62"/>
      <c r="F1" s="62"/>
      <c r="P1" s="56"/>
    </row>
    <row r="2" spans="1:35" s="4" customFormat="1" ht="12.75" customHeight="1" thickBot="1" x14ac:dyDescent="0.25">
      <c r="B2" s="1" t="s">
        <v>13</v>
      </c>
      <c r="C2" s="1"/>
      <c r="D2" s="1"/>
      <c r="E2" s="1"/>
      <c r="F2" s="62"/>
      <c r="G2" s="5"/>
      <c r="H2" s="4" t="s">
        <v>0</v>
      </c>
      <c r="P2" s="56"/>
    </row>
    <row r="3" spans="1:35" s="4" customFormat="1" ht="12.75" customHeight="1" thickBot="1" x14ac:dyDescent="0.25">
      <c r="B3" s="1"/>
      <c r="C3" s="1"/>
      <c r="D3" s="1"/>
      <c r="E3" s="1"/>
      <c r="F3" s="62"/>
      <c r="G3" s="6"/>
      <c r="H3" s="7" t="s">
        <v>1</v>
      </c>
      <c r="P3" s="56"/>
    </row>
    <row r="4" spans="1:35" s="8" customFormat="1" ht="12.75" customHeight="1" thickBot="1" x14ac:dyDescent="0.25">
      <c r="B4" s="9" t="s">
        <v>11</v>
      </c>
      <c r="C4" s="29">
        <f>SUM($P:$P)/(1 - $F$9)*1</f>
        <v>0</v>
      </c>
      <c r="D4" s="9" t="s">
        <v>25</v>
      </c>
      <c r="E4" s="29">
        <f>SUM($P:$P)/(1 - $F$9)*0.82</f>
        <v>0</v>
      </c>
      <c r="F4" s="67"/>
      <c r="G4" s="11"/>
      <c r="H4" s="7" t="s">
        <v>2</v>
      </c>
      <c r="P4" s="57"/>
    </row>
    <row r="5" spans="1:35" s="8" customFormat="1" ht="12.75" customHeight="1" thickBot="1" x14ac:dyDescent="0.25">
      <c r="B5" s="12" t="s">
        <v>23</v>
      </c>
      <c r="C5" s="30">
        <f>SUM($P:$P)/(1 - $F$9)*0.88</f>
        <v>0</v>
      </c>
      <c r="D5" s="12" t="s">
        <v>26</v>
      </c>
      <c r="E5" s="30">
        <f>SUM($P:$P)/(1 - $F$9)*0.79</f>
        <v>0</v>
      </c>
      <c r="F5" s="67"/>
      <c r="G5" s="13"/>
      <c r="H5" s="7" t="s">
        <v>3</v>
      </c>
      <c r="P5" s="57"/>
    </row>
    <row r="6" spans="1:35" s="8" customFormat="1" ht="12.75" customHeight="1" thickBot="1" x14ac:dyDescent="0.25">
      <c r="B6" s="14" t="s">
        <v>24</v>
      </c>
      <c r="C6" s="31">
        <f>SUM($P:$P)/(1 - $F$9)*0.85</f>
        <v>0</v>
      </c>
      <c r="D6" s="14" t="s">
        <v>27</v>
      </c>
      <c r="E6" s="31">
        <f>SUM($P:$P)/(1 - $F$9)*0.77</f>
        <v>0</v>
      </c>
      <c r="F6" s="67"/>
      <c r="G6" s="15"/>
      <c r="H6" s="7" t="s">
        <v>4</v>
      </c>
      <c r="P6" s="57"/>
    </row>
    <row r="7" spans="1:35" s="4" customFormat="1" ht="5.0999999999999996" customHeight="1" thickBot="1" x14ac:dyDescent="0.25">
      <c r="E7" s="62"/>
      <c r="F7" s="62"/>
      <c r="P7" s="56"/>
    </row>
    <row r="8" spans="1:35" s="10" customFormat="1" ht="15.75" customHeight="1" thickBot="1" x14ac:dyDescent="0.25">
      <c r="A8" s="16"/>
      <c r="B8" s="17" t="s">
        <v>5</v>
      </c>
      <c r="C8" s="18" t="s">
        <v>6</v>
      </c>
      <c r="D8" s="18" t="s">
        <v>7</v>
      </c>
      <c r="E8" s="18" t="s">
        <v>11</v>
      </c>
      <c r="F8" s="19" t="s">
        <v>12</v>
      </c>
      <c r="G8" s="20" t="s">
        <v>8</v>
      </c>
      <c r="H8" s="21"/>
      <c r="I8" s="21"/>
      <c r="J8" s="21"/>
      <c r="K8" s="21"/>
      <c r="L8" s="21"/>
      <c r="M8" s="21"/>
      <c r="N8" s="21"/>
      <c r="O8" s="22"/>
      <c r="P8" s="54" t="s">
        <v>9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" t="s">
        <v>10</v>
      </c>
    </row>
    <row r="9" spans="1:35" s="4" customFormat="1" ht="35.25" thickBot="1" x14ac:dyDescent="0.25">
      <c r="A9" s="16"/>
      <c r="B9" s="17"/>
      <c r="C9" s="18"/>
      <c r="D9" s="18"/>
      <c r="E9" s="18"/>
      <c r="F9" s="24">
        <v>0.12</v>
      </c>
      <c r="G9" s="25" t="s">
        <v>22</v>
      </c>
      <c r="H9" s="25" t="s">
        <v>21</v>
      </c>
      <c r="I9" s="25" t="s">
        <v>20</v>
      </c>
      <c r="J9" s="25" t="s">
        <v>19</v>
      </c>
      <c r="K9" s="25" t="s">
        <v>18</v>
      </c>
      <c r="L9" s="25" t="s">
        <v>17</v>
      </c>
      <c r="M9" s="25" t="s">
        <v>16</v>
      </c>
      <c r="N9" s="25" t="s">
        <v>15</v>
      </c>
      <c r="O9" s="25" t="s">
        <v>14</v>
      </c>
      <c r="P9" s="55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3"/>
    </row>
    <row r="10" spans="1:35" x14ac:dyDescent="0.2">
      <c r="B10" s="38" t="s">
        <v>28</v>
      </c>
      <c r="C10" s="39" t="s">
        <v>29</v>
      </c>
      <c r="D10" s="39" t="s">
        <v>30</v>
      </c>
      <c r="E10" s="63">
        <v>498</v>
      </c>
      <c r="F10" s="68">
        <f>IF(MIN(Q10:Y10)=MAX(Q10:Y10),ROUND(MIN(Q10:Y10)*(1-$F$9),0),ROUND(MIN(Q10:Y10)*(1-$F$9),0)&amp;"-"&amp;ROUND(MAX(Q10:Y10)*(1-$F$9),0))</f>
        <v>438</v>
      </c>
      <c r="G10" s="40"/>
      <c r="H10" s="41"/>
      <c r="I10" s="42"/>
      <c r="J10" s="41"/>
      <c r="K10" s="41"/>
      <c r="L10" s="41"/>
      <c r="M10" s="41"/>
      <c r="N10" s="41"/>
      <c r="O10" s="42"/>
      <c r="P10" s="58">
        <f>(G10*Q10+H10*R10+I10*S10+J10*T10+K10*U10+L10*V10+M10*W10+N10*X10+O10*Y10)*(1-$F$9)</f>
        <v>0</v>
      </c>
      <c r="Q10" s="39">
        <v>498</v>
      </c>
      <c r="R10" s="39">
        <v>498</v>
      </c>
      <c r="S10" s="39"/>
      <c r="T10" s="39">
        <v>498</v>
      </c>
      <c r="U10" s="39">
        <v>498</v>
      </c>
      <c r="V10" s="39">
        <v>498</v>
      </c>
      <c r="W10" s="39">
        <v>498</v>
      </c>
      <c r="X10" s="39">
        <v>498</v>
      </c>
      <c r="Y10" s="39"/>
      <c r="Z10" s="43" t="s">
        <v>31</v>
      </c>
      <c r="AA10" s="43" t="s">
        <v>32</v>
      </c>
      <c r="AB10" s="39"/>
      <c r="AC10" s="43" t="s">
        <v>33</v>
      </c>
      <c r="AD10" s="43" t="s">
        <v>34</v>
      </c>
      <c r="AE10" s="43" t="s">
        <v>35</v>
      </c>
      <c r="AF10" s="43" t="s">
        <v>36</v>
      </c>
      <c r="AG10" s="43" t="s">
        <v>37</v>
      </c>
      <c r="AH10" s="39"/>
      <c r="AI10" s="51"/>
    </row>
    <row r="11" spans="1:35" x14ac:dyDescent="0.2">
      <c r="B11" s="44" t="s">
        <v>38</v>
      </c>
      <c r="C11" s="32" t="s">
        <v>39</v>
      </c>
      <c r="D11" s="32" t="s">
        <v>40</v>
      </c>
      <c r="E11" s="64">
        <v>650</v>
      </c>
      <c r="F11" s="69">
        <f>IF(MIN(Q11:Y11)=MAX(Q11:Y11),ROUND(MIN(Q11:Y11)*(1-$F$9),0),ROUND(MIN(Q11:Y11)*(1-$F$9),0)&amp;"-"&amp;ROUND(MAX(Q11:Y11)*(1-$F$9),0))</f>
        <v>572</v>
      </c>
      <c r="G11" s="35"/>
      <c r="H11" s="35"/>
      <c r="I11" s="33"/>
      <c r="J11" s="37"/>
      <c r="K11" s="33"/>
      <c r="L11" s="35"/>
      <c r="M11" s="35"/>
      <c r="N11" s="35"/>
      <c r="O11" s="35"/>
      <c r="P11" s="59">
        <f>(G11*Q11+H11*R11+I11*S11+J11*T11+K11*U11+L11*V11+M11*W11+N11*X11+O11*Y11)*(1-$F$9)</f>
        <v>0</v>
      </c>
      <c r="Q11" s="32"/>
      <c r="R11" s="32"/>
      <c r="S11" s="32">
        <v>650</v>
      </c>
      <c r="T11" s="32">
        <v>650</v>
      </c>
      <c r="U11" s="32">
        <v>650</v>
      </c>
      <c r="V11" s="32"/>
      <c r="W11" s="32"/>
      <c r="X11" s="32"/>
      <c r="Y11" s="32"/>
      <c r="Z11" s="32"/>
      <c r="AA11" s="32"/>
      <c r="AB11" s="36" t="s">
        <v>41</v>
      </c>
      <c r="AC11" s="36" t="s">
        <v>42</v>
      </c>
      <c r="AD11" s="36" t="s">
        <v>43</v>
      </c>
      <c r="AE11" s="32"/>
      <c r="AF11" s="32"/>
      <c r="AG11" s="32"/>
      <c r="AH11" s="32"/>
      <c r="AI11" s="52"/>
    </row>
    <row r="12" spans="1:35" x14ac:dyDescent="0.2">
      <c r="B12" s="44" t="s">
        <v>44</v>
      </c>
      <c r="C12" s="32" t="s">
        <v>45</v>
      </c>
      <c r="D12" s="32" t="s">
        <v>46</v>
      </c>
      <c r="E12" s="64">
        <v>650</v>
      </c>
      <c r="F12" s="69">
        <f>IF(MIN(Q12:Y12)=MAX(Q12:Y12),ROUND(MIN(Q12:Y12)*(1-$F$9),0),ROUND(MIN(Q12:Y12)*(1-$F$9),0)&amp;"-"&amp;ROUND(MAX(Q12:Y12)*(1-$F$9),0))</f>
        <v>572</v>
      </c>
      <c r="G12" s="35"/>
      <c r="H12" s="37"/>
      <c r="I12" s="35"/>
      <c r="J12" s="34"/>
      <c r="K12" s="34"/>
      <c r="L12" s="34"/>
      <c r="M12" s="34"/>
      <c r="N12" s="34"/>
      <c r="O12" s="35"/>
      <c r="P12" s="59">
        <f>(G12*Q12+H12*R12+I12*S12+J12*T12+K12*U12+L12*V12+M12*W12+N12*X12+O12*Y12)*(1-$F$9)</f>
        <v>0</v>
      </c>
      <c r="Q12" s="32"/>
      <c r="R12" s="32">
        <v>650</v>
      </c>
      <c r="S12" s="32"/>
      <c r="T12" s="32">
        <v>650</v>
      </c>
      <c r="U12" s="32">
        <v>650</v>
      </c>
      <c r="V12" s="32">
        <v>650</v>
      </c>
      <c r="W12" s="32">
        <v>650</v>
      </c>
      <c r="X12" s="32">
        <v>650</v>
      </c>
      <c r="Y12" s="32"/>
      <c r="Z12" s="32"/>
      <c r="AA12" s="36" t="s">
        <v>47</v>
      </c>
      <c r="AB12" s="32"/>
      <c r="AC12" s="36" t="s">
        <v>48</v>
      </c>
      <c r="AD12" s="36" t="s">
        <v>49</v>
      </c>
      <c r="AE12" s="36" t="s">
        <v>50</v>
      </c>
      <c r="AF12" s="36" t="s">
        <v>51</v>
      </c>
      <c r="AG12" s="36" t="s">
        <v>52</v>
      </c>
      <c r="AH12" s="32"/>
      <c r="AI12" s="52"/>
    </row>
    <row r="13" spans="1:35" x14ac:dyDescent="0.2">
      <c r="B13" s="44" t="s">
        <v>53</v>
      </c>
      <c r="C13" s="32" t="s">
        <v>29</v>
      </c>
      <c r="D13" s="32" t="s">
        <v>54</v>
      </c>
      <c r="E13" s="64" t="s">
        <v>62</v>
      </c>
      <c r="F13" s="69" t="str">
        <f>IF(MIN(Q13:Y13)=MAX(Q13:Y13),ROUND(MIN(Q13:Y13)*(1-$F$9),0),ROUND(MIN(Q13:Y13)*(1-$F$9),0)&amp;"-"&amp;ROUND(MAX(Q13:Y13)*(1-$F$9),0))</f>
        <v>299-308</v>
      </c>
      <c r="G13" s="33"/>
      <c r="H13" s="34"/>
      <c r="I13" s="35"/>
      <c r="J13" s="34"/>
      <c r="K13" s="34"/>
      <c r="L13" s="37"/>
      <c r="M13" s="33"/>
      <c r="N13" s="33"/>
      <c r="O13" s="35"/>
      <c r="P13" s="59">
        <f>(G13*Q13+H13*R13+I13*S13+J13*T13+K13*U13+L13*V13+M13*W13+N13*X13+O13*Y13)*(1-$F$9)</f>
        <v>0</v>
      </c>
      <c r="Q13" s="32">
        <v>340</v>
      </c>
      <c r="R13" s="32">
        <v>340</v>
      </c>
      <c r="S13" s="32"/>
      <c r="T13" s="32">
        <v>340</v>
      </c>
      <c r="U13" s="32">
        <v>340</v>
      </c>
      <c r="V13" s="32">
        <v>340</v>
      </c>
      <c r="W13" s="32">
        <v>340</v>
      </c>
      <c r="X13" s="32">
        <v>350</v>
      </c>
      <c r="Y13" s="32"/>
      <c r="Z13" s="36" t="s">
        <v>55</v>
      </c>
      <c r="AA13" s="36" t="s">
        <v>56</v>
      </c>
      <c r="AB13" s="32"/>
      <c r="AC13" s="36" t="s">
        <v>57</v>
      </c>
      <c r="AD13" s="36" t="s">
        <v>58</v>
      </c>
      <c r="AE13" s="36" t="s">
        <v>59</v>
      </c>
      <c r="AF13" s="36" t="s">
        <v>60</v>
      </c>
      <c r="AG13" s="36" t="s">
        <v>61</v>
      </c>
      <c r="AH13" s="32"/>
      <c r="AI13" s="52"/>
    </row>
    <row r="14" spans="1:35" x14ac:dyDescent="0.2">
      <c r="B14" s="44" t="s">
        <v>63</v>
      </c>
      <c r="C14" s="32" t="s">
        <v>64</v>
      </c>
      <c r="D14" s="36" t="s">
        <v>65</v>
      </c>
      <c r="E14" s="64" t="s">
        <v>72</v>
      </c>
      <c r="F14" s="69" t="str">
        <f>IF(MIN(Q14:Y14)=MAX(Q14:Y14),ROUND(MIN(Q14:Y14)*(1-$F$9),0),ROUND(MIN(Q14:Y14)*(1-$F$9),0)&amp;"-"&amp;ROUND(MAX(Q14:Y14)*(1-$F$9),0))</f>
        <v>343-370</v>
      </c>
      <c r="G14" s="33"/>
      <c r="H14" s="35"/>
      <c r="I14" s="35"/>
      <c r="J14" s="34"/>
      <c r="K14" s="34"/>
      <c r="L14" s="34"/>
      <c r="M14" s="34"/>
      <c r="N14" s="34"/>
      <c r="O14" s="35"/>
      <c r="P14" s="59">
        <f>(G14*Q14+H14*R14+I14*S14+J14*T14+K14*U14+L14*V14+M14*W14+N14*X14+O14*Y14)*(1-$F$9)</f>
        <v>0</v>
      </c>
      <c r="Q14" s="32">
        <v>390</v>
      </c>
      <c r="R14" s="32"/>
      <c r="S14" s="32"/>
      <c r="T14" s="32">
        <v>390</v>
      </c>
      <c r="U14" s="32">
        <v>390</v>
      </c>
      <c r="V14" s="32">
        <v>390</v>
      </c>
      <c r="W14" s="32">
        <v>420</v>
      </c>
      <c r="X14" s="32">
        <v>420</v>
      </c>
      <c r="Y14" s="32"/>
      <c r="Z14" s="36" t="s">
        <v>66</v>
      </c>
      <c r="AA14" s="32"/>
      <c r="AB14" s="32"/>
      <c r="AC14" s="36" t="s">
        <v>67</v>
      </c>
      <c r="AD14" s="36" t="s">
        <v>68</v>
      </c>
      <c r="AE14" s="36" t="s">
        <v>69</v>
      </c>
      <c r="AF14" s="36" t="s">
        <v>70</v>
      </c>
      <c r="AG14" s="36" t="s">
        <v>71</v>
      </c>
      <c r="AH14" s="32"/>
      <c r="AI14" s="52"/>
    </row>
    <row r="15" spans="1:35" x14ac:dyDescent="0.2">
      <c r="B15" s="44" t="s">
        <v>73</v>
      </c>
      <c r="C15" s="32" t="s">
        <v>29</v>
      </c>
      <c r="D15" s="32" t="s">
        <v>54</v>
      </c>
      <c r="E15" s="64" t="s">
        <v>81</v>
      </c>
      <c r="F15" s="69" t="str">
        <f>IF(MIN(Q15:Y15)=MAX(Q15:Y15),ROUND(MIN(Q15:Y15)*(1-$F$9),0),ROUND(MIN(Q15:Y15)*(1-$F$9),0)&amp;"-"&amp;ROUND(MAX(Q15:Y15)*(1-$F$9),0))</f>
        <v>356-370</v>
      </c>
      <c r="G15" s="33"/>
      <c r="H15" s="33"/>
      <c r="I15" s="35"/>
      <c r="J15" s="33"/>
      <c r="K15" s="34"/>
      <c r="L15" s="33"/>
      <c r="M15" s="33"/>
      <c r="N15" s="33"/>
      <c r="O15" s="35"/>
      <c r="P15" s="59">
        <f>(G15*Q15+H15*R15+I15*S15+J15*T15+K15*U15+L15*V15+M15*W15+N15*X15+O15*Y15)*(1-$F$9)</f>
        <v>0</v>
      </c>
      <c r="Q15" s="32">
        <v>405</v>
      </c>
      <c r="R15" s="32">
        <v>405</v>
      </c>
      <c r="S15" s="32"/>
      <c r="T15" s="32">
        <v>405</v>
      </c>
      <c r="U15" s="32">
        <v>405</v>
      </c>
      <c r="V15" s="32">
        <v>405</v>
      </c>
      <c r="W15" s="32">
        <v>405</v>
      </c>
      <c r="X15" s="32">
        <v>420</v>
      </c>
      <c r="Y15" s="32"/>
      <c r="Z15" s="36" t="s">
        <v>74</v>
      </c>
      <c r="AA15" s="36" t="s">
        <v>75</v>
      </c>
      <c r="AB15" s="32"/>
      <c r="AC15" s="36" t="s">
        <v>76</v>
      </c>
      <c r="AD15" s="36" t="s">
        <v>77</v>
      </c>
      <c r="AE15" s="36" t="s">
        <v>78</v>
      </c>
      <c r="AF15" s="36" t="s">
        <v>79</v>
      </c>
      <c r="AG15" s="36" t="s">
        <v>80</v>
      </c>
      <c r="AH15" s="32"/>
      <c r="AI15" s="52"/>
    </row>
    <row r="16" spans="1:35" x14ac:dyDescent="0.2">
      <c r="B16" s="44" t="s">
        <v>82</v>
      </c>
      <c r="C16" s="32" t="s">
        <v>29</v>
      </c>
      <c r="D16" s="32" t="s">
        <v>30</v>
      </c>
      <c r="E16" s="64" t="s">
        <v>81</v>
      </c>
      <c r="F16" s="69" t="str">
        <f>IF(MIN(Q16:Y16)=MAX(Q16:Y16),ROUND(MIN(Q16:Y16)*(1-$F$9),0),ROUND(MIN(Q16:Y16)*(1-$F$9),0)&amp;"-"&amp;ROUND(MAX(Q16:Y16)*(1-$F$9),0))</f>
        <v>356-370</v>
      </c>
      <c r="G16" s="34"/>
      <c r="H16" s="34"/>
      <c r="I16" s="35"/>
      <c r="J16" s="34"/>
      <c r="K16" s="34"/>
      <c r="L16" s="33"/>
      <c r="M16" s="34"/>
      <c r="N16" s="34"/>
      <c r="O16" s="35"/>
      <c r="P16" s="59">
        <f>(G16*Q16+H16*R16+I16*S16+J16*T16+K16*U16+L16*V16+M16*W16+N16*X16+O16*Y16)*(1-$F$9)</f>
        <v>0</v>
      </c>
      <c r="Q16" s="32">
        <v>405</v>
      </c>
      <c r="R16" s="32">
        <v>405</v>
      </c>
      <c r="S16" s="32"/>
      <c r="T16" s="32">
        <v>405</v>
      </c>
      <c r="U16" s="32">
        <v>405</v>
      </c>
      <c r="V16" s="32">
        <v>405</v>
      </c>
      <c r="W16" s="32">
        <v>405</v>
      </c>
      <c r="X16" s="32">
        <v>420</v>
      </c>
      <c r="Y16" s="32"/>
      <c r="Z16" s="36" t="s">
        <v>83</v>
      </c>
      <c r="AA16" s="36" t="s">
        <v>84</v>
      </c>
      <c r="AB16" s="32"/>
      <c r="AC16" s="36" t="s">
        <v>85</v>
      </c>
      <c r="AD16" s="36" t="s">
        <v>86</v>
      </c>
      <c r="AE16" s="36" t="s">
        <v>87</v>
      </c>
      <c r="AF16" s="36" t="s">
        <v>88</v>
      </c>
      <c r="AG16" s="36" t="s">
        <v>89</v>
      </c>
      <c r="AH16" s="32"/>
      <c r="AI16" s="52"/>
    </row>
    <row r="17" spans="2:35" x14ac:dyDescent="0.2">
      <c r="B17" s="44" t="s">
        <v>90</v>
      </c>
      <c r="C17" s="32" t="s">
        <v>91</v>
      </c>
      <c r="D17" s="32" t="s">
        <v>92</v>
      </c>
      <c r="E17" s="64">
        <v>390</v>
      </c>
      <c r="F17" s="69">
        <f>IF(MIN(Q17:Y17)=MAX(Q17:Y17),ROUND(MIN(Q17:Y17)*(1-$F$9),0),ROUND(MIN(Q17:Y17)*(1-$F$9),0)&amp;"-"&amp;ROUND(MAX(Q17:Y17)*(1-$F$9),0))</f>
        <v>343</v>
      </c>
      <c r="G17" s="33"/>
      <c r="H17" s="35"/>
      <c r="I17" s="35"/>
      <c r="J17" s="33"/>
      <c r="K17" s="35"/>
      <c r="L17" s="35"/>
      <c r="M17" s="35"/>
      <c r="N17" s="35"/>
      <c r="O17" s="35"/>
      <c r="P17" s="59">
        <f>(G17*Q17+H17*R17+I17*S17+J17*T17+K17*U17+L17*V17+M17*W17+N17*X17+O17*Y17)*(1-$F$9)</f>
        <v>0</v>
      </c>
      <c r="Q17" s="32">
        <v>390</v>
      </c>
      <c r="R17" s="32"/>
      <c r="S17" s="32"/>
      <c r="T17" s="32">
        <v>390</v>
      </c>
      <c r="U17" s="32"/>
      <c r="V17" s="32"/>
      <c r="W17" s="32"/>
      <c r="X17" s="32"/>
      <c r="Y17" s="32"/>
      <c r="Z17" s="36" t="s">
        <v>93</v>
      </c>
      <c r="AA17" s="32"/>
      <c r="AB17" s="32"/>
      <c r="AC17" s="36" t="s">
        <v>94</v>
      </c>
      <c r="AD17" s="32"/>
      <c r="AE17" s="32"/>
      <c r="AF17" s="32"/>
      <c r="AG17" s="32"/>
      <c r="AH17" s="32"/>
      <c r="AI17" s="52"/>
    </row>
    <row r="18" spans="2:35" x14ac:dyDescent="0.2">
      <c r="B18" s="44" t="s">
        <v>95</v>
      </c>
      <c r="C18" s="32" t="s">
        <v>91</v>
      </c>
      <c r="D18" s="32" t="s">
        <v>96</v>
      </c>
      <c r="E18" s="64">
        <v>390</v>
      </c>
      <c r="F18" s="69">
        <f>IF(MIN(Q18:Y18)=MAX(Q18:Y18),ROUND(MIN(Q18:Y18)*(1-$F$9),0),ROUND(MIN(Q18:Y18)*(1-$F$9),0)&amp;"-"&amp;ROUND(MAX(Q18:Y18)*(1-$F$9),0))</f>
        <v>343</v>
      </c>
      <c r="G18" s="33"/>
      <c r="H18" s="35"/>
      <c r="I18" s="35"/>
      <c r="J18" s="33"/>
      <c r="K18" s="35"/>
      <c r="L18" s="35"/>
      <c r="M18" s="35"/>
      <c r="N18" s="35"/>
      <c r="O18" s="35"/>
      <c r="P18" s="59">
        <f>(G18*Q18+H18*R18+I18*S18+J18*T18+K18*U18+L18*V18+M18*W18+N18*X18+O18*Y18)*(1-$F$9)</f>
        <v>0</v>
      </c>
      <c r="Q18" s="32">
        <v>390</v>
      </c>
      <c r="R18" s="32"/>
      <c r="S18" s="32"/>
      <c r="T18" s="32">
        <v>390</v>
      </c>
      <c r="U18" s="32"/>
      <c r="V18" s="32"/>
      <c r="W18" s="32"/>
      <c r="X18" s="32"/>
      <c r="Y18" s="32"/>
      <c r="Z18" s="36" t="s">
        <v>97</v>
      </c>
      <c r="AA18" s="32"/>
      <c r="AB18" s="32"/>
      <c r="AC18" s="36" t="s">
        <v>98</v>
      </c>
      <c r="AD18" s="32"/>
      <c r="AE18" s="32"/>
      <c r="AF18" s="32"/>
      <c r="AG18" s="32"/>
      <c r="AH18" s="32"/>
      <c r="AI18" s="52"/>
    </row>
    <row r="19" spans="2:35" x14ac:dyDescent="0.2">
      <c r="B19" s="44" t="s">
        <v>99</v>
      </c>
      <c r="C19" s="32" t="s">
        <v>100</v>
      </c>
      <c r="D19" s="32" t="s">
        <v>101</v>
      </c>
      <c r="E19" s="64" t="s">
        <v>108</v>
      </c>
      <c r="F19" s="69" t="str">
        <f>IF(MIN(Q19:Y19)=MAX(Q19:Y19),ROUND(MIN(Q19:Y19)*(1-$F$9),0),ROUND(MIN(Q19:Y19)*(1-$F$9),0)&amp;"-"&amp;ROUND(MAX(Q19:Y19)*(1-$F$9),0))</f>
        <v>141-185</v>
      </c>
      <c r="G19" s="35"/>
      <c r="H19" s="34"/>
      <c r="I19" s="35"/>
      <c r="J19" s="34"/>
      <c r="K19" s="34"/>
      <c r="L19" s="37"/>
      <c r="M19" s="33"/>
      <c r="N19" s="34"/>
      <c r="O19" s="35"/>
      <c r="P19" s="59">
        <f>(G19*Q19+H19*R19+I19*S19+J19*T19+K19*U19+L19*V19+M19*W19+N19*X19+O19*Y19)*(1-$F$9)</f>
        <v>0</v>
      </c>
      <c r="Q19" s="32"/>
      <c r="R19" s="32">
        <v>160</v>
      </c>
      <c r="S19" s="32"/>
      <c r="T19" s="32">
        <v>160</v>
      </c>
      <c r="U19" s="32">
        <v>180</v>
      </c>
      <c r="V19" s="32">
        <v>180</v>
      </c>
      <c r="W19" s="32">
        <v>210</v>
      </c>
      <c r="X19" s="32">
        <v>210</v>
      </c>
      <c r="Y19" s="32"/>
      <c r="Z19" s="32"/>
      <c r="AA19" s="36" t="s">
        <v>102</v>
      </c>
      <c r="AB19" s="32"/>
      <c r="AC19" s="36" t="s">
        <v>103</v>
      </c>
      <c r="AD19" s="36" t="s">
        <v>104</v>
      </c>
      <c r="AE19" s="36" t="s">
        <v>105</v>
      </c>
      <c r="AF19" s="36" t="s">
        <v>106</v>
      </c>
      <c r="AG19" s="36" t="s">
        <v>107</v>
      </c>
      <c r="AH19" s="32"/>
      <c r="AI19" s="52"/>
    </row>
    <row r="20" spans="2:35" x14ac:dyDescent="0.2">
      <c r="B20" s="44" t="s">
        <v>109</v>
      </c>
      <c r="C20" s="32" t="s">
        <v>110</v>
      </c>
      <c r="D20" s="32" t="s">
        <v>101</v>
      </c>
      <c r="E20" s="64" t="s">
        <v>108</v>
      </c>
      <c r="F20" s="69" t="str">
        <f>IF(MIN(Q20:Y20)=MAX(Q20:Y20),ROUND(MIN(Q20:Y20)*(1-$F$9),0),ROUND(MIN(Q20:Y20)*(1-$F$9),0)&amp;"-"&amp;ROUND(MAX(Q20:Y20)*(1-$F$9),0))</f>
        <v>141-185</v>
      </c>
      <c r="G20" s="34"/>
      <c r="H20" s="34"/>
      <c r="I20" s="35"/>
      <c r="J20" s="34"/>
      <c r="K20" s="34"/>
      <c r="L20" s="37"/>
      <c r="M20" s="34"/>
      <c r="N20" s="34"/>
      <c r="O20" s="35"/>
      <c r="P20" s="59">
        <f>(G20*Q20+H20*R20+I20*S20+J20*T20+K20*U20+L20*V20+M20*W20+N20*X20+O20*Y20)*(1-$F$9)</f>
        <v>0</v>
      </c>
      <c r="Q20" s="32">
        <v>160</v>
      </c>
      <c r="R20" s="32">
        <v>160</v>
      </c>
      <c r="S20" s="32"/>
      <c r="T20" s="32">
        <v>160</v>
      </c>
      <c r="U20" s="32">
        <v>180</v>
      </c>
      <c r="V20" s="32">
        <v>180</v>
      </c>
      <c r="W20" s="32">
        <v>210</v>
      </c>
      <c r="X20" s="32">
        <v>210</v>
      </c>
      <c r="Y20" s="32"/>
      <c r="Z20" s="36" t="s">
        <v>111</v>
      </c>
      <c r="AA20" s="36" t="s">
        <v>112</v>
      </c>
      <c r="AB20" s="32"/>
      <c r="AC20" s="36" t="s">
        <v>113</v>
      </c>
      <c r="AD20" s="36" t="s">
        <v>114</v>
      </c>
      <c r="AE20" s="36" t="s">
        <v>115</v>
      </c>
      <c r="AF20" s="36" t="s">
        <v>116</v>
      </c>
      <c r="AG20" s="36" t="s">
        <v>117</v>
      </c>
      <c r="AH20" s="32"/>
      <c r="AI20" s="52"/>
    </row>
    <row r="21" spans="2:35" ht="12" thickBot="1" x14ac:dyDescent="0.25">
      <c r="B21" s="45" t="s">
        <v>118</v>
      </c>
      <c r="C21" s="46" t="s">
        <v>119</v>
      </c>
      <c r="D21" s="46" t="s">
        <v>30</v>
      </c>
      <c r="E21" s="65" t="s">
        <v>128</v>
      </c>
      <c r="F21" s="70" t="str">
        <f>IF(MIN(Q21:Y21)=MAX(Q21:Y21),ROUND(MIN(Q21:Y21)*(1-$F$9),0),ROUND(MIN(Q21:Y21)*(1-$F$9),0)&amp;"-"&amp;ROUND(MAX(Q21:Y21)*(1-$F$9),0))</f>
        <v>129-136</v>
      </c>
      <c r="G21" s="47"/>
      <c r="H21" s="47"/>
      <c r="I21" s="47"/>
      <c r="J21" s="48"/>
      <c r="K21" s="47"/>
      <c r="L21" s="47"/>
      <c r="M21" s="47"/>
      <c r="N21" s="47"/>
      <c r="O21" s="49"/>
      <c r="P21" s="60">
        <f>(G21*Q21+H21*R21+I21*S21+J21*T21+K21*U21+L21*V21+M21*W21+N21*X21+O21*Y21)*(1-$F$9)</f>
        <v>0</v>
      </c>
      <c r="Q21" s="46">
        <v>147</v>
      </c>
      <c r="R21" s="46">
        <v>147</v>
      </c>
      <c r="S21" s="46">
        <v>147</v>
      </c>
      <c r="T21" s="46">
        <v>147</v>
      </c>
      <c r="U21" s="46">
        <v>147</v>
      </c>
      <c r="V21" s="46">
        <v>147</v>
      </c>
      <c r="W21" s="46">
        <v>147</v>
      </c>
      <c r="X21" s="46">
        <v>155</v>
      </c>
      <c r="Y21" s="46"/>
      <c r="Z21" s="50" t="s">
        <v>120</v>
      </c>
      <c r="AA21" s="50" t="s">
        <v>121</v>
      </c>
      <c r="AB21" s="50" t="s">
        <v>122</v>
      </c>
      <c r="AC21" s="50" t="s">
        <v>123</v>
      </c>
      <c r="AD21" s="50" t="s">
        <v>124</v>
      </c>
      <c r="AE21" s="50" t="s">
        <v>125</v>
      </c>
      <c r="AF21" s="50" t="s">
        <v>126</v>
      </c>
      <c r="AG21" s="50" t="s">
        <v>127</v>
      </c>
      <c r="AH21" s="46"/>
      <c r="AI21" s="53"/>
    </row>
  </sheetData>
  <sheetProtection password="CC8C" sheet="1" objects="1" scenarios="1" formatRows="0" autoFilter="0"/>
  <autoFilter ref="B9:D9"/>
  <mergeCells count="9">
    <mergeCell ref="P8:P9"/>
    <mergeCell ref="AI8:AI9"/>
    <mergeCell ref="G8:O8"/>
    <mergeCell ref="B2:E3"/>
    <mergeCell ref="A8:A9"/>
    <mergeCell ref="B8:B9"/>
    <mergeCell ref="C8:C9"/>
    <mergeCell ref="D8:D9"/>
    <mergeCell ref="E8:E9"/>
  </mergeCells>
  <conditionalFormatting sqref="C4">
    <cfRule type="expression" dxfId="5" priority="1" stopIfTrue="1">
      <formula>IF(AND($C$4/1 &gt;=0,$C$4/1&lt;20000),TRUE,FALSE)</formula>
    </cfRule>
  </conditionalFormatting>
  <conditionalFormatting sqref="C5">
    <cfRule type="expression" dxfId="4" priority="2" stopIfTrue="1">
      <formula>IF(AND($C$5/0.88 &gt;=20000,$C$5/0.88&lt;40000),TRUE,FALSE)</formula>
    </cfRule>
  </conditionalFormatting>
  <conditionalFormatting sqref="C6">
    <cfRule type="expression" dxfId="3" priority="3" stopIfTrue="1">
      <formula>IF(AND($C$6/0.85 &gt;=40000,$C$6/0.85&lt;70000),TRUE,FALSE)</formula>
    </cfRule>
  </conditionalFormatting>
  <conditionalFormatting sqref="E4">
    <cfRule type="expression" dxfId="2" priority="4" stopIfTrue="1">
      <formula>IF(AND($E$4/0.82 &gt;=70000,$E$4/0.82&lt;120000),TRUE,FALSE)</formula>
    </cfRule>
  </conditionalFormatting>
  <conditionalFormatting sqref="E5">
    <cfRule type="expression" dxfId="1" priority="5" stopIfTrue="1">
      <formula>IF(AND($E$5/0.79 &gt;=120000,$E$5/0.79&lt;200000),TRUE,FALSE)</formula>
    </cfRule>
  </conditionalFormatting>
  <conditionalFormatting sqref="E6">
    <cfRule type="expression" dxfId="0" priority="6" stopIfTrue="1">
      <formula>IF($E$6/0.77 &gt;=200000,TRUE,FALSE)</formula>
    </cfRule>
  </conditionalFormatting>
  <hyperlinks>
    <hyperlink ref="B10" r:id="rId1" display="http://photobank.april-group.ru/big.php?img=000019883.jpg"/>
    <hyperlink ref="B11" r:id="rId2" display="http://photobank.april-group.ru/big.php?img=000031559.jpg"/>
    <hyperlink ref="B12" r:id="rId3" display="http://photobank.april-group.ru/big.php?img=000031565.jpg"/>
    <hyperlink ref="B13" r:id="rId4" display="http://photobank.april-group.ru/big.php?img=000047946.jpg"/>
    <hyperlink ref="B14" r:id="rId5" display="http://photobank.april-group.ru/big.php?img=000007492.jpg"/>
    <hyperlink ref="B15" r:id="rId6" display="http://photobank.april-group.ru/big.php?img=000029221.jpg"/>
    <hyperlink ref="B16" r:id="rId7" display="http://photobank.april-group.ru/big.php?img=000029224.jpg"/>
    <hyperlink ref="B17" r:id="rId8" display="http://photobank.april-group.ru/big.php?img=000038042.jpg"/>
    <hyperlink ref="B18" r:id="rId9" display="http://photobank.april-group.ru/big.php?img=000038045.jpg"/>
    <hyperlink ref="B19" r:id="rId10" display="http://photobank.april-group.ru/big.php?img=000029185.jpg"/>
    <hyperlink ref="B20" r:id="rId11" display="http://photobank.april-group.ru/big.php?img=000007720.jpg"/>
    <hyperlink ref="B21" r:id="rId12" display="http://photobank.april-group.ru/big.php?img=000005018.JPG"/>
  </hyperlinks>
  <pageMargins left="0" right="0" top="1.3779527559055118" bottom="0" header="0" footer="0"/>
  <pageSetup paperSize="9" orientation="landscape" r:id="rId13"/>
  <headerFooter>
    <oddHeader>&amp;L&amp;G</oddHeader>
  </headerFooter>
  <legacyDrawing r:id="rId14"/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Прайс лист</vt:lpstr>
      <vt:lpstr>Лист1</vt:lpstr>
      <vt:lpstr>FirstRowList</vt:lpstr>
      <vt:lpstr>FirstSizeList</vt:lpstr>
      <vt:lpstr>LastCellPrice</vt:lpstr>
      <vt:lpstr>TotalPrice</vt:lpstr>
      <vt:lpstr>'Прайс лист'!Заголовки_для_печати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2016-04-05T01:15:40Z</dcterms:created>
  <dcterms:modified xsi:type="dcterms:W3CDTF">2016-04-05T01:15:50Z</dcterms:modified>
</cp:coreProperties>
</file>