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Прайсы\"/>
    </mc:Choice>
  </mc:AlternateContent>
  <bookViews>
    <workbookView xWindow="0" yWindow="0" windowWidth="15330" windowHeight="7680"/>
  </bookViews>
  <sheets>
    <sheet name="Прайс лист" sheetId="2" r:id="rId1"/>
    <sheet name="Лист1" sheetId="1" r:id="rId2"/>
  </sheets>
  <definedNames>
    <definedName name="_xlnm._FilterDatabase" localSheetId="0" hidden="1">'Прайс лист'!$B$9:$D$9</definedName>
    <definedName name="FirstRowList">'Прайс лист'!$B$10</definedName>
    <definedName name="FirstSizeList">'Прайс лист'!$G$10</definedName>
    <definedName name="LastCellPrice">'Прайс лист'!$AO$44</definedName>
    <definedName name="TotalPrice">'Прайс лист'!$R$8</definedName>
    <definedName name="_xlnm.Print_Titles" localSheetId="0">'Прайс лист'!$8:$9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R44" i="2"/>
  <c r="F43" i="2"/>
  <c r="R43" i="2"/>
  <c r="F42" i="2"/>
  <c r="R42" i="2"/>
  <c r="F41" i="2"/>
  <c r="R41" i="2"/>
  <c r="F40" i="2"/>
  <c r="R40" i="2"/>
  <c r="F39" i="2"/>
  <c r="R39" i="2"/>
  <c r="F38" i="2"/>
  <c r="R38" i="2"/>
  <c r="F36" i="2"/>
  <c r="R36" i="2"/>
  <c r="F35" i="2"/>
  <c r="R35" i="2"/>
  <c r="F34" i="2"/>
  <c r="R34" i="2"/>
  <c r="F33" i="2"/>
  <c r="R33" i="2"/>
  <c r="F32" i="2"/>
  <c r="R32" i="2"/>
  <c r="F30" i="2"/>
  <c r="R30" i="2"/>
  <c r="F29" i="2"/>
  <c r="R29" i="2"/>
  <c r="F28" i="2"/>
  <c r="R28" i="2"/>
  <c r="F27" i="2"/>
  <c r="R27" i="2"/>
  <c r="F26" i="2"/>
  <c r="R26" i="2"/>
  <c r="F25" i="2"/>
  <c r="R25" i="2"/>
  <c r="F24" i="2"/>
  <c r="R24" i="2"/>
  <c r="F23" i="2"/>
  <c r="R23" i="2"/>
  <c r="F22" i="2"/>
  <c r="R22" i="2"/>
  <c r="F21" i="2"/>
  <c r="R21" i="2"/>
  <c r="F20" i="2"/>
  <c r="R20" i="2"/>
  <c r="F19" i="2"/>
  <c r="R19" i="2"/>
  <c r="F18" i="2"/>
  <c r="R18" i="2"/>
  <c r="F17" i="2"/>
  <c r="R17" i="2"/>
  <c r="F16" i="2"/>
  <c r="R16" i="2"/>
  <c r="F15" i="2"/>
  <c r="R15" i="2"/>
  <c r="F14" i="2"/>
  <c r="R14" i="2"/>
  <c r="F13" i="2"/>
  <c r="R13" i="2"/>
  <c r="F12" i="2"/>
  <c r="R12" i="2"/>
  <c r="F11" i="2"/>
  <c r="R11" i="2"/>
  <c r="F10" i="2"/>
  <c r="R10" i="2"/>
  <c r="C4" i="2" l="1"/>
  <c r="E4" i="2"/>
  <c r="C5" i="2"/>
  <c r="C6" i="2"/>
  <c r="E5" i="2"/>
  <c r="E6" i="2"/>
</calcChain>
</file>

<file path=xl/comments1.xml><?xml version="1.0" encoding="utf-8"?>
<comments xmlns="http://schemas.openxmlformats.org/spreadsheetml/2006/main">
  <authors>
    <author>Администратор</author>
  </authors>
  <commentList>
    <comment ref="B10" authorId="0" shapeId="0">
      <text/>
    </comment>
    <comment ref="F10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K1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M1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1" authorId="0" shapeId="0">
      <text/>
    </comment>
    <comment ref="F11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2" authorId="0" shapeId="0">
      <text/>
    </comment>
    <comment ref="F12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13" authorId="0" shapeId="0">
      <text/>
    </comment>
    <comment ref="F13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4" authorId="0" shapeId="0">
      <text/>
    </comment>
    <comment ref="F14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B15" authorId="0" shapeId="0">
      <text/>
    </comment>
    <comment ref="C15" authorId="0" shapeId="0">
      <text/>
    </comment>
    <comment ref="F15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M15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6" authorId="0" shapeId="0">
      <text/>
    </comment>
    <comment ref="F16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K1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7" authorId="0" shapeId="0">
      <text/>
    </comment>
    <comment ref="F17" authorId="0" shapeId="0">
      <text>
        <r>
          <rPr>
            <sz val="9"/>
            <color indexed="81"/>
            <rFont val="Tahoma"/>
            <family val="2"/>
            <charset val="204"/>
          </rPr>
          <t xml:space="preserve">[84-164] - 334р. 
[88-164] - 334р. 
[92-164] - 334р. 
[96-164] - 334р. 
[104-164] - 334р. 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8" authorId="0" shapeId="0">
      <text/>
    </comment>
    <comment ref="F18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M18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9" authorId="0" shapeId="0">
      <text/>
    </comment>
    <comment ref="F19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M1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0" authorId="0" shapeId="0">
      <text/>
    </comment>
    <comment ref="C20" authorId="0" shapeId="0">
      <text/>
    </comment>
    <comment ref="F20" authorId="0" shapeId="0">
      <text>
        <r>
          <rPr>
            <sz val="9"/>
            <color indexed="81"/>
            <rFont val="Tahoma"/>
            <family val="2"/>
            <charset val="204"/>
          </rPr>
          <t xml:space="preserve">[84-164] - 334р. 
[88-164] - 334р. 
[92-164] - 334р. 
[96-164] - 334р. 
[104-164] - 334р. 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1" authorId="0" shapeId="0">
      <text/>
    </comment>
    <comment ref="F21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2" authorId="0" shapeId="0">
      <text/>
    </comment>
    <comment ref="F22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M2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23" authorId="0" shapeId="0">
      <text/>
    </comment>
    <comment ref="F23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M2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4" authorId="0" shapeId="0">
      <text/>
    </comment>
    <comment ref="F24" authorId="0" shapeId="0">
      <text>
        <r>
          <rPr>
            <sz val="9"/>
            <color indexed="81"/>
            <rFont val="Tahoma"/>
            <family val="2"/>
            <charset val="204"/>
          </rPr>
          <t xml:space="preserve">[84-164] - 334р. 
[88-164] - 334р. 
[92-164] - 334р. 
[96-164] - 334р. 
[100-164] - 334р. 
[104-164] - 334р. 
</t>
        </r>
      </text>
    </comment>
    <comment ref="H2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5" authorId="0" shapeId="0">
      <text/>
    </comment>
    <comment ref="F25" authorId="0" shapeId="0">
      <text>
        <r>
          <rPr>
            <sz val="9"/>
            <color indexed="81"/>
            <rFont val="Tahoma"/>
            <family val="2"/>
            <charset val="204"/>
          </rPr>
          <t xml:space="preserve">[84-164] - 334р. 
[88-164] - 334р. 
[92-164] - 334р. 
[96-164] - 334р. 
[100-164] - 334р. 
[104-164] - 334р. 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6" authorId="0" shapeId="0">
      <text/>
    </comment>
    <comment ref="F26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I2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M26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27" authorId="0" shapeId="0">
      <text/>
    </comment>
    <comment ref="F27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27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I27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8" authorId="0" shapeId="0">
      <text/>
    </comment>
    <comment ref="C28" authorId="0" shapeId="0">
      <text/>
    </comment>
    <comment ref="F28" authorId="0" shapeId="0">
      <text>
        <r>
          <rPr>
            <sz val="9"/>
            <color indexed="81"/>
            <rFont val="Tahoma"/>
            <family val="2"/>
            <charset val="204"/>
          </rPr>
          <t xml:space="preserve">[84-164] - 334р. 
[88-164] - 334р. 
[92-164] - 334р. 
[96-164] - 334р. 
[104-164] - 334р. 
</t>
        </r>
      </text>
    </comment>
    <comment ref="H28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K28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9" authorId="0" shapeId="0">
      <text/>
    </comment>
    <comment ref="F29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2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30" authorId="0" shapeId="0">
      <text/>
    </comment>
    <comment ref="C30" authorId="0" shapeId="0">
      <text/>
    </comment>
    <comment ref="F30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- 334р. 
[92-164] - 334р. 
[96-164] - 334р. 
[100-164] - 334р. 
[104-164] - 334р. 
</t>
        </r>
      </text>
    </comment>
    <comment ref="H3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I3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K30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M30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F32" authorId="0" shapeId="0">
      <text>
        <r>
          <rPr>
            <sz val="9"/>
            <color indexed="81"/>
            <rFont val="Tahoma"/>
            <family val="2"/>
            <charset val="204"/>
          </rPr>
          <t xml:space="preserve">[92-176] - 220р. 
[96-176] - 220р. 
[100-176] - 220р. 
[104-176] - 220р. 
</t>
        </r>
      </text>
    </comment>
    <comment ref="L32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33" authorId="0" shapeId="0">
      <text/>
    </comment>
    <comment ref="F33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- 185р. 
[92-164] - 185р. 
[96-164] - 185р. 
[100-164] - 185р. 
[104-164] - 185р. 
</t>
        </r>
      </text>
    </comment>
    <comment ref="I33" authorId="0" shapeId="0">
      <text>
        <r>
          <rPr>
            <sz val="9"/>
            <color indexed="81"/>
            <rFont val="Tahoma"/>
            <family val="2"/>
            <charset val="204"/>
          </rPr>
          <t>10</t>
        </r>
      </text>
    </comment>
    <comment ref="K33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M33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34" authorId="0" shapeId="0">
      <text/>
    </comment>
    <comment ref="F34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- 202р. 
[92-164] - 202р. 
[96-164] - 202р. 
[100-164] - 202р. 
[104-164] - 202р. 
</t>
        </r>
      </text>
    </comment>
    <comment ref="H34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M3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35" authorId="0" shapeId="0">
      <text/>
    </comment>
    <comment ref="F35" authorId="0" shapeId="0">
      <text>
        <r>
          <rPr>
            <sz val="9"/>
            <color indexed="81"/>
            <rFont val="Tahoma"/>
            <family val="2"/>
            <charset val="204"/>
          </rPr>
          <t xml:space="preserve">[92-176] - 185р. 
[96-176] - 185р. 
[100-176] - 185р. 
[104-176] - 185р. 
</t>
        </r>
      </text>
    </comment>
    <comment ref="L3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36" authorId="0" shapeId="0">
      <text>
        <r>
          <rPr>
            <sz val="9"/>
            <color indexed="81"/>
            <rFont val="Tahoma"/>
            <family val="2"/>
            <charset val="204"/>
          </rPr>
          <t>футболка, короткие рукава, ворот круглый</t>
        </r>
      </text>
    </comment>
    <comment ref="F36" authorId="0" shapeId="0">
      <text>
        <r>
          <rPr>
            <sz val="9"/>
            <color indexed="81"/>
            <rFont val="Tahoma"/>
            <family val="2"/>
            <charset val="204"/>
          </rPr>
          <t xml:space="preserve">[92-176] - 220р. 
[96-176] - 220р. 
[100-176] - 220р. 
[104-176] - 220р. 
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38" authorId="0" shapeId="0">
      <text/>
    </comment>
    <comment ref="F38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- 426р. 
[92-164] - 426р. 
[96-164] - 426р. 
[100-164] - 426р. 
[104-164] - 426р. 
</t>
        </r>
      </text>
    </comment>
    <comment ref="H38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I38" authorId="0" shapeId="0">
      <text>
        <r>
          <rPr>
            <sz val="9"/>
            <color indexed="81"/>
            <rFont val="Tahoma"/>
            <family val="2"/>
            <charset val="204"/>
          </rPr>
          <t>18</t>
        </r>
      </text>
    </comment>
    <comment ref="K38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M38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O38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B39" authorId="0" shapeId="0">
      <text/>
    </comment>
    <comment ref="F39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- 416р. 
[92-164] - 416р. 
[96-164] - 416р. 
[100-164] - 416р. 
[104-164] - 416р. 
</t>
        </r>
      </text>
    </comment>
    <comment ref="I39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K39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M39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40" authorId="0" shapeId="0">
      <text/>
    </comment>
    <comment ref="F40" authorId="0" shapeId="0">
      <text>
        <r>
          <rPr>
            <sz val="9"/>
            <color indexed="81"/>
            <rFont val="Tahoma"/>
            <family val="2"/>
            <charset val="204"/>
          </rPr>
          <t xml:space="preserve">[88-164] - 639р. 
[92-164] - 639р. 
[96-164] - 639р. 
[100-164] - 639р. 
[104-164] - 639р. 
</t>
        </r>
      </text>
    </comment>
    <comment ref="I40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K40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M40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B41" authorId="0" shapeId="0">
      <text/>
    </comment>
    <comment ref="F41" authorId="0" shapeId="0">
      <text>
        <r>
          <rPr>
            <sz val="9"/>
            <color indexed="81"/>
            <rFont val="Tahoma"/>
            <family val="2"/>
            <charset val="204"/>
          </rPr>
          <t xml:space="preserve">[92-176] - 512р. 
[96-176] - 512р. 
[100-176] - 512р. 
[104-176] - 512р. 
</t>
        </r>
      </text>
    </comment>
    <comment ref="J41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L41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N41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P41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B42" authorId="0" shapeId="0">
      <text/>
    </comment>
    <comment ref="F42" authorId="0" shapeId="0">
      <text>
        <r>
          <rPr>
            <sz val="9"/>
            <color indexed="81"/>
            <rFont val="Tahoma"/>
            <family val="2"/>
            <charset val="204"/>
          </rPr>
          <t xml:space="preserve">[92-176] - 557р. 
[96-176] - 557р. 
[100-176] - 557р. 
[104-176] - 557р. 
</t>
        </r>
      </text>
    </comment>
    <comment ref="J42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L42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N4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B43" authorId="0" shapeId="0">
      <text/>
    </comment>
    <comment ref="F43" authorId="0" shapeId="0">
      <text>
        <r>
          <rPr>
            <sz val="9"/>
            <color indexed="81"/>
            <rFont val="Tahoma"/>
            <family val="2"/>
            <charset val="204"/>
          </rPr>
          <t xml:space="preserve">[92-176] - 512р. 
[96-176] - 512р. 
[100-176] - 512р. 
[104-176] - 512р. 
</t>
        </r>
      </text>
    </comment>
    <comment ref="J43" authorId="0" shapeId="0">
      <text>
        <r>
          <rPr>
            <sz val="9"/>
            <color indexed="81"/>
            <rFont val="Tahoma"/>
            <family val="2"/>
            <charset val="204"/>
          </rPr>
          <t>14</t>
        </r>
      </text>
    </comment>
    <comment ref="L43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N43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B44" authorId="0" shapeId="0">
      <text/>
    </comment>
    <comment ref="F44" authorId="0" shapeId="0">
      <text>
        <r>
          <rPr>
            <sz val="9"/>
            <color indexed="81"/>
            <rFont val="Tahoma"/>
            <family val="2"/>
            <charset val="204"/>
          </rPr>
          <t xml:space="preserve">[92-176] - 790р. 
[96-176] - 790р. 
[100-176] - 790р. 
[104-176] - 790р. 
</t>
        </r>
      </text>
    </comment>
    <comment ref="J4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L4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N4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P4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</commentList>
</comments>
</file>

<file path=xl/sharedStrings.xml><?xml version="1.0" encoding="utf-8"?>
<sst xmlns="http://schemas.openxmlformats.org/spreadsheetml/2006/main" count="292" uniqueCount="258">
  <si>
    <t>в достаточном количестве</t>
  </si>
  <si>
    <t>мало на складе</t>
  </si>
  <si>
    <t>нет на складе</t>
  </si>
  <si>
    <t>не производится</t>
  </si>
  <si>
    <t>Цена не менялась с 2014 года</t>
  </si>
  <si>
    <t>Артикул</t>
  </si>
  <si>
    <t>Тип полотна / состав</t>
  </si>
  <si>
    <t>Цвет/Набивка/Печать/Цвет низа/
Цвет бейки/Цвет рукавов</t>
  </si>
  <si>
    <t>Рост-Размер</t>
  </si>
  <si>
    <t>Сумма</t>
  </si>
  <si>
    <t>Примечание</t>
  </si>
  <si>
    <t>Цена базовая</t>
  </si>
  <si>
    <t>СКИДКА</t>
  </si>
  <si>
    <t>Прайс лист: Домашняя одежда взрослая</t>
  </si>
  <si>
    <t>120-170,176</t>
  </si>
  <si>
    <t>104-176</t>
  </si>
  <si>
    <t>104-164</t>
  </si>
  <si>
    <t>100-176</t>
  </si>
  <si>
    <t>100-164</t>
  </si>
  <si>
    <t>96-176</t>
  </si>
  <si>
    <t>96-164</t>
  </si>
  <si>
    <t>92-176</t>
  </si>
  <si>
    <t>92-164</t>
  </si>
  <si>
    <t>88-164</t>
  </si>
  <si>
    <t>84-164</t>
  </si>
  <si>
    <t>Предоплата 20-40 т.р. скидка 12%</t>
  </si>
  <si>
    <t>Предоплата 40-70 т.р. скидка 15%</t>
  </si>
  <si>
    <t>Предоплата 70-120 т.р. скидка 18%</t>
  </si>
  <si>
    <t>Предоплата 120-200 т.р. скидка 21%</t>
  </si>
  <si>
    <t>Предоплата от 200 т.р. скидка 23%</t>
  </si>
  <si>
    <t>[238744]Платье женск. ЖНП710001</t>
  </si>
  <si>
    <t>кулир / х/б</t>
  </si>
  <si>
    <t>бирюза / - / Девять перстней / - / - / -</t>
  </si>
  <si>
    <t xml:space="preserve">185681 </t>
  </si>
  <si>
    <t xml:space="preserve">185682 </t>
  </si>
  <si>
    <t xml:space="preserve">185683 </t>
  </si>
  <si>
    <t xml:space="preserve">185684 </t>
  </si>
  <si>
    <t xml:space="preserve">185685 </t>
  </si>
  <si>
    <t>[238747]Платье женск. ЖНП710001</t>
  </si>
  <si>
    <t>бордовый / - / Белая лошадь / - / - / -</t>
  </si>
  <si>
    <t xml:space="preserve">208669 </t>
  </si>
  <si>
    <t xml:space="preserve">208670 </t>
  </si>
  <si>
    <t xml:space="preserve">208671 </t>
  </si>
  <si>
    <t xml:space="preserve">208672 </t>
  </si>
  <si>
    <t xml:space="preserve">208673 </t>
  </si>
  <si>
    <t>[238748]Платье женск. ЖНП710001</t>
  </si>
  <si>
    <t>бордовый / - / Пантера / - / - / -</t>
  </si>
  <si>
    <t xml:space="preserve">208674 </t>
  </si>
  <si>
    <t xml:space="preserve">208675 </t>
  </si>
  <si>
    <t xml:space="preserve">208676 </t>
  </si>
  <si>
    <t xml:space="preserve">208677 </t>
  </si>
  <si>
    <t xml:space="preserve">208678 </t>
  </si>
  <si>
    <t>[238763]Платье женск. ЖНП710001</t>
  </si>
  <si>
    <t>коричневый / - / Белая лошадь / - / - / -</t>
  </si>
  <si>
    <t xml:space="preserve">208824 </t>
  </si>
  <si>
    <t xml:space="preserve">208825 </t>
  </si>
  <si>
    <t xml:space="preserve">208826 </t>
  </si>
  <si>
    <t xml:space="preserve">208827 </t>
  </si>
  <si>
    <t xml:space="preserve">208828 </t>
  </si>
  <si>
    <t>[238774]Платье женск. ЖНП710001</t>
  </si>
  <si>
    <t>оранжевый / - / Зебра в цветах / - / - / -</t>
  </si>
  <si>
    <t xml:space="preserve">208744 </t>
  </si>
  <si>
    <t xml:space="preserve">208745 </t>
  </si>
  <si>
    <t xml:space="preserve">208746 </t>
  </si>
  <si>
    <t xml:space="preserve">208747 </t>
  </si>
  <si>
    <t xml:space="preserve">208748 </t>
  </si>
  <si>
    <t>[238773]Платье женск. ЖНП710001</t>
  </si>
  <si>
    <t>оранжевый / - / Сафари / - / - / -</t>
  </si>
  <si>
    <t xml:space="preserve">208734 </t>
  </si>
  <si>
    <t xml:space="preserve">208735 </t>
  </si>
  <si>
    <t xml:space="preserve">208736 </t>
  </si>
  <si>
    <t xml:space="preserve">208737 </t>
  </si>
  <si>
    <t xml:space="preserve">208738 </t>
  </si>
  <si>
    <t>[238779]Платье женск. ЖНП710001</t>
  </si>
  <si>
    <t>салат / - / Девушка / - / - / -</t>
  </si>
  <si>
    <t xml:space="preserve">185711 </t>
  </si>
  <si>
    <t xml:space="preserve">185712 </t>
  </si>
  <si>
    <t xml:space="preserve">185713 </t>
  </si>
  <si>
    <t xml:space="preserve">185714 </t>
  </si>
  <si>
    <t xml:space="preserve">185715 </t>
  </si>
  <si>
    <t>[238866]Платье женск. ЖНП710001</t>
  </si>
  <si>
    <t>светлая морская волна / - / Рысь / - / - / -</t>
  </si>
  <si>
    <t xml:space="preserve">192734 </t>
  </si>
  <si>
    <t xml:space="preserve">192730 </t>
  </si>
  <si>
    <t xml:space="preserve">192732 </t>
  </si>
  <si>
    <t xml:space="preserve">192733 </t>
  </si>
  <si>
    <t xml:space="preserve">192731 </t>
  </si>
  <si>
    <t>[238784]Платье женск. ЖНП710001</t>
  </si>
  <si>
    <t>светлая сирень / - / Парижанка / - / - / -</t>
  </si>
  <si>
    <t xml:space="preserve">208779 </t>
  </si>
  <si>
    <t xml:space="preserve">208780 </t>
  </si>
  <si>
    <t xml:space="preserve">208781 </t>
  </si>
  <si>
    <t xml:space="preserve">208782 </t>
  </si>
  <si>
    <t xml:space="preserve">208783 </t>
  </si>
  <si>
    <t>[238792]Платье женск. ЖНП710001</t>
  </si>
  <si>
    <t>светло-коричневый / - / Белая лошадь / - / - / -</t>
  </si>
  <si>
    <t xml:space="preserve">185741 </t>
  </si>
  <si>
    <t xml:space="preserve">185742 </t>
  </si>
  <si>
    <t xml:space="preserve">185743 </t>
  </si>
  <si>
    <t xml:space="preserve">185744 </t>
  </si>
  <si>
    <t xml:space="preserve">185745 </t>
  </si>
  <si>
    <t>[238868]Платье женск. ЖНП710001</t>
  </si>
  <si>
    <t>светло-красный / - / Париж / - / - / -</t>
  </si>
  <si>
    <t xml:space="preserve">192723 </t>
  </si>
  <si>
    <t xml:space="preserve">192720 </t>
  </si>
  <si>
    <t xml:space="preserve">192721 </t>
  </si>
  <si>
    <t xml:space="preserve">192722 </t>
  </si>
  <si>
    <t xml:space="preserve">192719 </t>
  </si>
  <si>
    <t>[238799]Платье женск. ЖНП710001</t>
  </si>
  <si>
    <t>светло-розовый / - / Девушка / - / - / -</t>
  </si>
  <si>
    <t xml:space="preserve">192426 </t>
  </si>
  <si>
    <t xml:space="preserve">192425 </t>
  </si>
  <si>
    <t xml:space="preserve">192424 </t>
  </si>
  <si>
    <t xml:space="preserve">192423 </t>
  </si>
  <si>
    <t xml:space="preserve">192422 </t>
  </si>
  <si>
    <t>[238797]Платье женск. ЖНП710001</t>
  </si>
  <si>
    <t>светло-розовый / - / Парижанка / - / - / -</t>
  </si>
  <si>
    <t xml:space="preserve">208754 </t>
  </si>
  <si>
    <t xml:space="preserve">208755 </t>
  </si>
  <si>
    <t xml:space="preserve">208756 </t>
  </si>
  <si>
    <t xml:space="preserve">208757 </t>
  </si>
  <si>
    <t xml:space="preserve">208758 </t>
  </si>
  <si>
    <t>[238801]Платье женск. ЖНП710001</t>
  </si>
  <si>
    <t>светло-салатовый / - / Девушка / - / - / -</t>
  </si>
  <si>
    <t xml:space="preserve">185761 </t>
  </si>
  <si>
    <t xml:space="preserve">185762 </t>
  </si>
  <si>
    <t xml:space="preserve">185763 </t>
  </si>
  <si>
    <t xml:space="preserve">185764 </t>
  </si>
  <si>
    <t xml:space="preserve">185765 </t>
  </si>
  <si>
    <t>[238829]Платье женск. ЖНП710001</t>
  </si>
  <si>
    <t>темная вишня / - / Леопард в кепке / - / - / -</t>
  </si>
  <si>
    <t xml:space="preserve">192708 </t>
  </si>
  <si>
    <t xml:space="preserve">188028 </t>
  </si>
  <si>
    <t xml:space="preserve">188029 </t>
  </si>
  <si>
    <t xml:space="preserve">188030 </t>
  </si>
  <si>
    <t xml:space="preserve">188031 </t>
  </si>
  <si>
    <t xml:space="preserve">188032 </t>
  </si>
  <si>
    <t>[238830]Платье женск. ЖНП710001</t>
  </si>
  <si>
    <t>темная вишня / - / Рысь / - / - / -</t>
  </si>
  <si>
    <t xml:space="preserve">190726 </t>
  </si>
  <si>
    <t xml:space="preserve">188033 </t>
  </si>
  <si>
    <t xml:space="preserve">188034 </t>
  </si>
  <si>
    <t xml:space="preserve">188035 </t>
  </si>
  <si>
    <t xml:space="preserve">188036 </t>
  </si>
  <si>
    <t xml:space="preserve">188037 </t>
  </si>
  <si>
    <t>[238832]Платье женск. ЖНП710001</t>
  </si>
  <si>
    <t>темно-голубой / - / Портрет / - / - / -</t>
  </si>
  <si>
    <t xml:space="preserve">216108 </t>
  </si>
  <si>
    <t xml:space="preserve">216109 </t>
  </si>
  <si>
    <t xml:space="preserve">216110 </t>
  </si>
  <si>
    <t xml:space="preserve">216111 </t>
  </si>
  <si>
    <t xml:space="preserve">216112 </t>
  </si>
  <si>
    <t>[238844]Платье женск. ЖНП710001</t>
  </si>
  <si>
    <t>терракот / - / Зебра в цветах / - / - / -</t>
  </si>
  <si>
    <t xml:space="preserve">208814 </t>
  </si>
  <si>
    <t xml:space="preserve">208815 </t>
  </si>
  <si>
    <t xml:space="preserve">208816 </t>
  </si>
  <si>
    <t xml:space="preserve">208817 </t>
  </si>
  <si>
    <t xml:space="preserve">208818 </t>
  </si>
  <si>
    <t>[238869]Платье женск. ЖНП710001</t>
  </si>
  <si>
    <t>яркая бирюза / - / Рысь / - / - / -</t>
  </si>
  <si>
    <t xml:space="preserve">192717 </t>
  </si>
  <si>
    <t xml:space="preserve">192715 </t>
  </si>
  <si>
    <t xml:space="preserve">192716 </t>
  </si>
  <si>
    <t xml:space="preserve">192718 </t>
  </si>
  <si>
    <t xml:space="preserve">192714 </t>
  </si>
  <si>
    <t>[238851]Платье женск. ЖНП710001</t>
  </si>
  <si>
    <t>ярко-голубой / - / Белая лошадь / - / - / -</t>
  </si>
  <si>
    <t xml:space="preserve">208699 </t>
  </si>
  <si>
    <t xml:space="preserve">208700 </t>
  </si>
  <si>
    <t xml:space="preserve">208701 </t>
  </si>
  <si>
    <t xml:space="preserve">208702 </t>
  </si>
  <si>
    <t xml:space="preserve">208703 </t>
  </si>
  <si>
    <t>[238855]Платье женск. ЖНП710001</t>
  </si>
  <si>
    <t>ярко-оранжевый / - / Зебра в цветах / - / - / -</t>
  </si>
  <si>
    <t xml:space="preserve">208829 </t>
  </si>
  <si>
    <t xml:space="preserve">208830 </t>
  </si>
  <si>
    <t xml:space="preserve">208831 </t>
  </si>
  <si>
    <t xml:space="preserve">208832 </t>
  </si>
  <si>
    <t xml:space="preserve">208833 </t>
  </si>
  <si>
    <t>Коллекция "Едем в Крым"</t>
  </si>
  <si>
    <t>[238883]Бриджи мужск. МБР460800</t>
  </si>
  <si>
    <t>кулир / хб+лайкра</t>
  </si>
  <si>
    <t>темно-синий / - / - / - / - / -</t>
  </si>
  <si>
    <t xml:space="preserve">206725 </t>
  </si>
  <si>
    <t xml:space="preserve">206726 </t>
  </si>
  <si>
    <t xml:space="preserve">206727 </t>
  </si>
  <si>
    <t xml:space="preserve">206728 </t>
  </si>
  <si>
    <t>[238885]Джемпер женск. ЖДБ499001</t>
  </si>
  <si>
    <t>белый+бирюза / - / Ялта / - / - / -</t>
  </si>
  <si>
    <t xml:space="preserve">206753 </t>
  </si>
  <si>
    <t xml:space="preserve">206754 </t>
  </si>
  <si>
    <t xml:space="preserve">206755 </t>
  </si>
  <si>
    <t xml:space="preserve">206756 </t>
  </si>
  <si>
    <t xml:space="preserve">206757 </t>
  </si>
  <si>
    <t>[238887]Джемпер женск. ЖДК495001</t>
  </si>
  <si>
    <t xml:space="preserve">206758 </t>
  </si>
  <si>
    <t xml:space="preserve">206759 </t>
  </si>
  <si>
    <t xml:space="preserve">206760 </t>
  </si>
  <si>
    <t xml:space="preserve">206761 </t>
  </si>
  <si>
    <t xml:space="preserve">206762 </t>
  </si>
  <si>
    <t>[238889]Джемпер мужск. МДБ459001н</t>
  </si>
  <si>
    <t>- / полоска синий / Севастополь / - / - / -</t>
  </si>
  <si>
    <t xml:space="preserve">206763 </t>
  </si>
  <si>
    <t xml:space="preserve">206764 </t>
  </si>
  <si>
    <t xml:space="preserve">206765 </t>
  </si>
  <si>
    <t xml:space="preserve">206766 </t>
  </si>
  <si>
    <t>[238891]Джемпер мужск. МДК004001</t>
  </si>
  <si>
    <t>белый / - / Севастополь / - / - / -</t>
  </si>
  <si>
    <t xml:space="preserve">206767 </t>
  </si>
  <si>
    <t xml:space="preserve">206768 </t>
  </si>
  <si>
    <t xml:space="preserve">206769 </t>
  </si>
  <si>
    <t xml:space="preserve">206770 </t>
  </si>
  <si>
    <t>Коллекция "Отпуск на море"</t>
  </si>
  <si>
    <t>[238893]Комплект домашний женск. 2Ж2Д1430001</t>
  </si>
  <si>
    <t xml:space="preserve">206561 </t>
  </si>
  <si>
    <t xml:space="preserve">206562 </t>
  </si>
  <si>
    <t xml:space="preserve">206563 </t>
  </si>
  <si>
    <t xml:space="preserve">206564 </t>
  </si>
  <si>
    <t xml:space="preserve">206565 </t>
  </si>
  <si>
    <t>[238895]Комплект домашний женск. 2ЖДР1431001</t>
  </si>
  <si>
    <t>кулир / х/б, вискоза+лайкра</t>
  </si>
  <si>
    <t xml:space="preserve">206566 </t>
  </si>
  <si>
    <t xml:space="preserve">206567 </t>
  </si>
  <si>
    <t xml:space="preserve">206568 </t>
  </si>
  <si>
    <t xml:space="preserve">206569 </t>
  </si>
  <si>
    <t xml:space="preserve">206570 </t>
  </si>
  <si>
    <t>[238905]Комплект домашний женск. 3Ж2ДР1433001</t>
  </si>
  <si>
    <t xml:space="preserve">206620 </t>
  </si>
  <si>
    <t xml:space="preserve">206621 </t>
  </si>
  <si>
    <t xml:space="preserve">206622 </t>
  </si>
  <si>
    <t xml:space="preserve">206623 </t>
  </si>
  <si>
    <t xml:space="preserve">206624 </t>
  </si>
  <si>
    <t>[238899]Комплект домашний мужск. 2М2Д1434001н</t>
  </si>
  <si>
    <t>- / белый+полоска синий / Севастополь / - / - / -</t>
  </si>
  <si>
    <t xml:space="preserve">206576 </t>
  </si>
  <si>
    <t xml:space="preserve">206577 </t>
  </si>
  <si>
    <t xml:space="preserve">206578 </t>
  </si>
  <si>
    <t xml:space="preserve">206579 </t>
  </si>
  <si>
    <t>[238901]Комплект домашний мужск. 2МДР1435001</t>
  </si>
  <si>
    <t>кулир / х/б, хб+лайкра</t>
  </si>
  <si>
    <t>белый+темно-синий / - / Севастополь / - / - / -</t>
  </si>
  <si>
    <t xml:space="preserve">206580 </t>
  </si>
  <si>
    <t xml:space="preserve">206581 </t>
  </si>
  <si>
    <t xml:space="preserve">206582 </t>
  </si>
  <si>
    <t xml:space="preserve">206583 </t>
  </si>
  <si>
    <t>[238903]Комплект домашний мужск. 2МДР1436001н</t>
  </si>
  <si>
    <t>- / полоска синий+темно-синий / Севастополь / - / - / -</t>
  </si>
  <si>
    <t xml:space="preserve">206584 </t>
  </si>
  <si>
    <t xml:space="preserve">206585 </t>
  </si>
  <si>
    <t xml:space="preserve">206586 </t>
  </si>
  <si>
    <t xml:space="preserve">206587 </t>
  </si>
  <si>
    <t>[238907]Комплект домашний мужск. 3М2ДР1437001н</t>
  </si>
  <si>
    <t>- / белый+полоска синий+темно-синий / Севастополь / - / - / -</t>
  </si>
  <si>
    <t xml:space="preserve">206625 </t>
  </si>
  <si>
    <t xml:space="preserve">206626 </t>
  </si>
  <si>
    <t xml:space="preserve">206627 </t>
  </si>
  <si>
    <t xml:space="preserve">206628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</si>
</sst>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indexed="3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8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69696"/>
        <bgColor indexed="64"/>
      </patternFill>
    </fill>
    <fill>
      <patternFill patternType="darkUp">
        <fgColor rgb="FF00CCFF"/>
      </patternFill>
    </fill>
    <fill>
      <patternFill patternType="solid">
        <fgColor rgb="FF99CC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1" applyNumberFormat="1" applyFont="1" applyAlignment="1" applyProtection="1">
      <alignment horizontal="left" vertical="top" wrapText="1"/>
    </xf>
    <xf numFmtId="0" fontId="3" fillId="0" borderId="3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left"/>
    </xf>
    <xf numFmtId="0" fontId="4" fillId="0" borderId="1" xfId="1" applyFont="1" applyBorder="1" applyAlignment="1" applyProtection="1">
      <alignment horizontal="left"/>
    </xf>
    <xf numFmtId="0" fontId="4" fillId="2" borderId="1" xfId="1" applyFont="1" applyFill="1" applyBorder="1" applyAlignment="1" applyProtection="1">
      <alignment horizontal="left"/>
    </xf>
    <xf numFmtId="0" fontId="4" fillId="0" borderId="0" xfId="1" applyNumberFormat="1" applyFont="1" applyAlignment="1" applyProtection="1">
      <alignment horizontal="left"/>
    </xf>
    <xf numFmtId="0" fontId="4" fillId="0" borderId="0" xfId="1" applyFont="1" applyProtection="1"/>
    <xf numFmtId="0" fontId="3" fillId="0" borderId="2" xfId="1" applyNumberFormat="1" applyFont="1" applyBorder="1" applyAlignment="1" applyProtection="1">
      <alignment horizontal="right"/>
    </xf>
    <xf numFmtId="0" fontId="5" fillId="0" borderId="0" xfId="1" applyFont="1" applyAlignment="1" applyProtection="1">
      <alignment horizontal="left"/>
    </xf>
    <xf numFmtId="0" fontId="4" fillId="3" borderId="1" xfId="1" applyFont="1" applyFill="1" applyBorder="1" applyAlignment="1" applyProtection="1">
      <alignment horizontal="left"/>
    </xf>
    <xf numFmtId="0" fontId="3" fillId="0" borderId="4" xfId="1" applyNumberFormat="1" applyFont="1" applyBorder="1" applyAlignment="1" applyProtection="1">
      <alignment horizontal="right"/>
    </xf>
    <xf numFmtId="0" fontId="4" fillId="4" borderId="1" xfId="1" applyFont="1" applyFill="1" applyBorder="1" applyAlignment="1" applyProtection="1">
      <alignment horizontal="left"/>
    </xf>
    <xf numFmtId="0" fontId="3" fillId="0" borderId="6" xfId="1" applyNumberFormat="1" applyFont="1" applyBorder="1" applyAlignment="1" applyProtection="1">
      <alignment horizontal="right"/>
    </xf>
    <xf numFmtId="0" fontId="4" fillId="5" borderId="1" xfId="1" applyFont="1" applyFill="1" applyBorder="1" applyAlignment="1" applyProtection="1">
      <alignment horizontal="left"/>
    </xf>
    <xf numFmtId="0" fontId="3" fillId="0" borderId="8" xfId="1" applyNumberFormat="1" applyFont="1" applyBorder="1" applyAlignment="1" applyProtection="1">
      <alignment horizontal="center" vertical="center" wrapText="1"/>
    </xf>
    <xf numFmtId="0" fontId="3" fillId="0" borderId="9" xfId="1" applyNumberFormat="1" applyFont="1" applyBorder="1" applyAlignment="1" applyProtection="1">
      <alignment horizontal="center" vertical="center" wrapText="1"/>
    </xf>
    <xf numFmtId="0" fontId="3" fillId="0" borderId="10" xfId="1" applyNumberFormat="1" applyFont="1" applyBorder="1" applyAlignment="1" applyProtection="1">
      <alignment horizontal="center" vertical="center" wrapText="1"/>
    </xf>
    <xf numFmtId="0" fontId="3" fillId="0" borderId="11" xfId="1" applyNumberFormat="1" applyFont="1" applyBorder="1" applyAlignment="1" applyProtection="1">
      <alignment horizontal="center" vertical="center" wrapText="1"/>
    </xf>
    <xf numFmtId="0" fontId="3" fillId="0" borderId="18" xfId="1" applyNumberFormat="1" applyFont="1" applyBorder="1" applyAlignment="1" applyProtection="1">
      <alignment horizontal="center" vertical="top"/>
    </xf>
    <xf numFmtId="0" fontId="3" fillId="0" borderId="15" xfId="1" applyNumberFormat="1" applyFont="1" applyBorder="1" applyAlignment="1" applyProtection="1">
      <alignment horizontal="center" vertical="top"/>
    </xf>
    <xf numFmtId="0" fontId="3" fillId="0" borderId="19" xfId="1" applyNumberFormat="1" applyFont="1" applyBorder="1" applyAlignment="1" applyProtection="1">
      <alignment horizontal="center" vertical="top"/>
    </xf>
    <xf numFmtId="3" fontId="3" fillId="0" borderId="16" xfId="1" applyNumberFormat="1" applyFont="1" applyBorder="1" applyAlignment="1" applyProtection="1">
      <alignment horizontal="center" vertical="center" wrapText="1"/>
    </xf>
    <xf numFmtId="9" fontId="3" fillId="0" borderId="13" xfId="1" applyNumberFormat="1" applyFont="1" applyBorder="1" applyAlignment="1" applyProtection="1">
      <alignment horizontal="center" vertical="center" wrapText="1"/>
      <protection locked="0"/>
    </xf>
    <xf numFmtId="0" fontId="3" fillId="0" borderId="14" xfId="1" applyNumberFormat="1" applyFont="1" applyBorder="1" applyAlignment="1" applyProtection="1">
      <alignment horizontal="center" vertical="center" textRotation="90"/>
    </xf>
    <xf numFmtId="3" fontId="3" fillId="0" borderId="17" xfId="1" applyNumberFormat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left"/>
    </xf>
    <xf numFmtId="0" fontId="6" fillId="0" borderId="0" xfId="1" applyFont="1" applyProtection="1"/>
    <xf numFmtId="3" fontId="3" fillId="0" borderId="3" xfId="1" applyNumberFormat="1" applyFont="1" applyBorder="1" applyAlignment="1" applyProtection="1">
      <alignment horizontal="left"/>
      <protection hidden="1"/>
    </xf>
    <xf numFmtId="3" fontId="3" fillId="0" borderId="5" xfId="1" applyNumberFormat="1" applyFont="1" applyBorder="1" applyAlignment="1" applyProtection="1">
      <alignment horizontal="left"/>
      <protection hidden="1"/>
    </xf>
    <xf numFmtId="3" fontId="3" fillId="0" borderId="7" xfId="1" applyNumberFormat="1" applyFont="1" applyBorder="1" applyAlignment="1" applyProtection="1">
      <alignment horizontal="left"/>
      <protection hidden="1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0" fontId="11" fillId="0" borderId="0" xfId="1" applyFont="1" applyProtection="1"/>
    <xf numFmtId="0" fontId="11" fillId="0" borderId="9" xfId="1" applyFont="1" applyBorder="1" applyAlignment="1" applyProtection="1">
      <alignment horizontal="left"/>
    </xf>
    <xf numFmtId="0" fontId="11" fillId="0" borderId="10" xfId="1" applyFont="1" applyBorder="1" applyAlignment="1" applyProtection="1">
      <alignment horizontal="left"/>
    </xf>
    <xf numFmtId="0" fontId="11" fillId="0" borderId="21" xfId="1" applyFont="1" applyBorder="1" applyAlignment="1" applyProtection="1">
      <alignment horizontal="left"/>
    </xf>
    <xf numFmtId="0" fontId="6" fillId="0" borderId="20" xfId="1" applyFont="1" applyBorder="1" applyAlignment="1" applyProtection="1">
      <alignment horizontal="left"/>
    </xf>
    <xf numFmtId="0" fontId="6" fillId="4" borderId="20" xfId="1" applyFont="1" applyFill="1" applyBorder="1" applyAlignment="1" applyProtection="1">
      <alignment horizontal="left"/>
    </xf>
    <xf numFmtId="0" fontId="6" fillId="3" borderId="20" xfId="1" applyFont="1" applyFill="1" applyBorder="1" applyAlignment="1" applyProtection="1">
      <alignment horizontal="left"/>
    </xf>
    <xf numFmtId="0" fontId="6" fillId="2" borderId="20" xfId="1" applyFont="1" applyFill="1" applyBorder="1" applyAlignment="1" applyProtection="1">
      <alignment horizontal="left"/>
      <protection locked="0"/>
    </xf>
    <xf numFmtId="0" fontId="6" fillId="0" borderId="20" xfId="1" quotePrefix="1" applyFont="1" applyBorder="1" applyAlignment="1" applyProtection="1">
      <alignment horizontal="left"/>
    </xf>
    <xf numFmtId="0" fontId="6" fillId="0" borderId="20" xfId="1" applyFont="1" applyBorder="1" applyAlignment="1" applyProtection="1">
      <alignment horizontal="left"/>
      <protection locked="0"/>
    </xf>
    <xf numFmtId="0" fontId="8" fillId="0" borderId="2" xfId="2" applyFont="1" applyBorder="1" applyAlignment="1" applyProtection="1">
      <alignment horizontal="left"/>
    </xf>
    <xf numFmtId="0" fontId="6" fillId="0" borderId="12" xfId="1" applyFont="1" applyBorder="1" applyAlignment="1" applyProtection="1">
      <alignment horizontal="left"/>
    </xf>
    <xf numFmtId="0" fontId="6" fillId="4" borderId="12" xfId="1" applyFont="1" applyFill="1" applyBorder="1" applyAlignment="1" applyProtection="1">
      <alignment horizontal="left"/>
    </xf>
    <xf numFmtId="0" fontId="6" fillId="3" borderId="12" xfId="1" applyFont="1" applyFill="1" applyBorder="1" applyAlignment="1" applyProtection="1">
      <alignment horizontal="left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0" borderId="12" xfId="1" quotePrefix="1" applyFont="1" applyBorder="1" applyAlignment="1" applyProtection="1">
      <alignment horizontal="left"/>
    </xf>
    <xf numFmtId="0" fontId="6" fillId="0" borderId="12" xfId="1" applyFont="1" applyBorder="1" applyAlignment="1" applyProtection="1">
      <alignment horizontal="left"/>
      <protection locked="0"/>
    </xf>
    <xf numFmtId="0" fontId="8" fillId="0" borderId="4" xfId="2" applyFont="1" applyBorder="1" applyAlignment="1" applyProtection="1">
      <alignment horizontal="left"/>
    </xf>
    <xf numFmtId="0" fontId="8" fillId="0" borderId="6" xfId="2" applyFont="1" applyBorder="1" applyAlignment="1" applyProtection="1">
      <alignment horizontal="left"/>
    </xf>
    <xf numFmtId="0" fontId="6" fillId="0" borderId="14" xfId="1" applyFont="1" applyBorder="1" applyAlignment="1" applyProtection="1">
      <alignment horizontal="left"/>
    </xf>
    <xf numFmtId="0" fontId="6" fillId="4" borderId="14" xfId="1" applyFont="1" applyFill="1" applyBorder="1" applyAlignment="1" applyProtection="1">
      <alignment horizontal="left"/>
    </xf>
    <xf numFmtId="0" fontId="6" fillId="2" borderId="14" xfId="1" applyFont="1" applyFill="1" applyBorder="1" applyAlignment="1" applyProtection="1">
      <alignment horizontal="left"/>
      <protection locked="0"/>
    </xf>
    <xf numFmtId="0" fontId="6" fillId="3" borderId="14" xfId="1" applyFont="1" applyFill="1" applyBorder="1" applyAlignment="1" applyProtection="1">
      <alignment horizontal="left"/>
    </xf>
    <xf numFmtId="0" fontId="6" fillId="0" borderId="14" xfId="1" quotePrefix="1" applyFont="1" applyBorder="1" applyAlignment="1" applyProtection="1">
      <alignment horizontal="left"/>
    </xf>
    <xf numFmtId="0" fontId="6" fillId="0" borderId="14" xfId="1" applyFont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/>
      <protection locked="0"/>
    </xf>
    <xf numFmtId="0" fontId="6" fillId="0" borderId="5" xfId="1" applyFont="1" applyBorder="1" applyAlignment="1" applyProtection="1">
      <alignment horizontal="left"/>
      <protection locked="0"/>
    </xf>
    <xf numFmtId="0" fontId="6" fillId="0" borderId="7" xfId="1" applyFont="1" applyBorder="1" applyAlignment="1" applyProtection="1">
      <alignment horizontal="left"/>
      <protection locked="0"/>
    </xf>
    <xf numFmtId="0" fontId="6" fillId="0" borderId="2" xfId="1" applyFont="1" applyBorder="1" applyAlignment="1" applyProtection="1">
      <alignment horizontal="left"/>
    </xf>
    <xf numFmtId="164" fontId="3" fillId="0" borderId="12" xfId="1" applyNumberFormat="1" applyFont="1" applyBorder="1" applyAlignment="1" applyProtection="1">
      <alignment horizontal="center" vertical="center" wrapText="1"/>
    </xf>
    <xf numFmtId="164" fontId="3" fillId="0" borderId="14" xfId="1" applyNumberFormat="1" applyFont="1" applyBorder="1" applyAlignment="1" applyProtection="1">
      <alignment horizontal="center" vertical="center" wrapText="1"/>
    </xf>
    <xf numFmtId="164" fontId="12" fillId="0" borderId="0" xfId="1" applyNumberFormat="1" applyFont="1" applyAlignment="1" applyProtection="1">
      <alignment horizontal="left"/>
    </xf>
    <xf numFmtId="164" fontId="12" fillId="0" borderId="0" xfId="1" applyNumberFormat="1" applyFont="1" applyProtection="1"/>
    <xf numFmtId="164" fontId="10" fillId="0" borderId="12" xfId="1" applyNumberFormat="1" applyFont="1" applyBorder="1" applyAlignment="1" applyProtection="1">
      <alignment horizontal="left"/>
      <protection hidden="1"/>
    </xf>
    <xf numFmtId="164" fontId="10" fillId="0" borderId="20" xfId="1" applyNumberFormat="1" applyFont="1" applyBorder="1" applyAlignment="1" applyProtection="1">
      <alignment horizontal="left"/>
      <protection hidden="1"/>
    </xf>
    <xf numFmtId="164" fontId="10" fillId="0" borderId="14" xfId="1" applyNumberFormat="1" applyFont="1" applyBorder="1" applyAlignment="1" applyProtection="1">
      <alignment horizontal="left"/>
      <protection hidden="1"/>
    </xf>
    <xf numFmtId="164" fontId="10" fillId="0" borderId="0" xfId="1" applyNumberFormat="1" applyFont="1" applyAlignment="1" applyProtection="1">
      <alignment horizontal="left"/>
    </xf>
    <xf numFmtId="0" fontId="12" fillId="0" borderId="0" xfId="1" applyFont="1" applyAlignment="1" applyProtection="1">
      <alignment horizontal="left"/>
    </xf>
    <xf numFmtId="0" fontId="10" fillId="0" borderId="12" xfId="1" applyFont="1" applyBorder="1" applyAlignment="1" applyProtection="1">
      <alignment horizontal="left"/>
    </xf>
    <xf numFmtId="0" fontId="10" fillId="0" borderId="20" xfId="1" applyFont="1" applyBorder="1" applyAlignment="1" applyProtection="1">
      <alignment horizontal="left"/>
    </xf>
    <xf numFmtId="0" fontId="10" fillId="0" borderId="14" xfId="1" applyFont="1" applyBorder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10" fillId="0" borderId="12" xfId="1" applyFont="1" applyBorder="1" applyAlignment="1" applyProtection="1">
      <alignment horizontal="left"/>
      <protection hidden="1"/>
    </xf>
    <xf numFmtId="0" fontId="10" fillId="0" borderId="20" xfId="1" applyFont="1" applyBorder="1" applyAlignment="1" applyProtection="1">
      <alignment horizontal="left"/>
      <protection hidden="1"/>
    </xf>
    <xf numFmtId="0" fontId="10" fillId="0" borderId="14" xfId="1" applyFont="1" applyBorder="1" applyAlignment="1" applyProtection="1">
      <alignment horizontal="left"/>
      <protection hidden="1"/>
    </xf>
  </cellXfs>
  <cellStyles count="3">
    <cellStyle name="Гиперссылка" xfId="2" builtinId="8"/>
    <cellStyle name="Обычный" xfId="0" builtinId="0"/>
    <cellStyle name="Обычный 6" xfId="1"/>
  </cellStyles>
  <dxfs count="6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7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hotobank.april-group.ru/big.php?img=000015977.jpg" TargetMode="External"/><Relationship Id="rId18" Type="http://schemas.openxmlformats.org/officeDocument/2006/relationships/hyperlink" Target="http://photobank.april-group.ru/big.php?img=000015953.jpg" TargetMode="External"/><Relationship Id="rId26" Type="http://schemas.openxmlformats.org/officeDocument/2006/relationships/hyperlink" Target="http://photobank.april-group.ru/big.php?img=000015033.jpg" TargetMode="External"/><Relationship Id="rId3" Type="http://schemas.openxmlformats.org/officeDocument/2006/relationships/hyperlink" Target="http://photobank.april-group.ru/big.php?img=000015973.jpg" TargetMode="External"/><Relationship Id="rId21" Type="http://schemas.openxmlformats.org/officeDocument/2006/relationships/hyperlink" Target="http://photobank.april-group.ru/big.php?img=000049985.jpg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://photobank.april-group.ru/big.php?img=000012053.jpg" TargetMode="External"/><Relationship Id="rId12" Type="http://schemas.openxmlformats.org/officeDocument/2006/relationships/hyperlink" Target="http://photobank.april-group.ru/big.php?img=000015978.jpg" TargetMode="External"/><Relationship Id="rId17" Type="http://schemas.openxmlformats.org/officeDocument/2006/relationships/hyperlink" Target="http://photobank.april-group.ru/big.php?img=000015981.jpg" TargetMode="External"/><Relationship Id="rId25" Type="http://schemas.openxmlformats.org/officeDocument/2006/relationships/hyperlink" Target="http://photobank.april-group.ru/big.php?img=000044733.jp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photobank.april-group.ru/big.php?img=000015972.jpg" TargetMode="External"/><Relationship Id="rId16" Type="http://schemas.openxmlformats.org/officeDocument/2006/relationships/hyperlink" Target="http://photobank.april-group.ru/big.php?img=000012059.jpg" TargetMode="External"/><Relationship Id="rId20" Type="http://schemas.openxmlformats.org/officeDocument/2006/relationships/hyperlink" Target="http://photobank.april-group.ru/big.php?img=000015954.jpg" TargetMode="External"/><Relationship Id="rId29" Type="http://schemas.openxmlformats.org/officeDocument/2006/relationships/hyperlink" Target="http://photobank.april-group.ru/big.php?img=000044734.jpg" TargetMode="External"/><Relationship Id="rId1" Type="http://schemas.openxmlformats.org/officeDocument/2006/relationships/hyperlink" Target="http://photobank.april-group.ru/big.php?img=000012050.jpg" TargetMode="External"/><Relationship Id="rId6" Type="http://schemas.openxmlformats.org/officeDocument/2006/relationships/hyperlink" Target="http://photobank.april-group.ru/big.php?img=000049984.jpg" TargetMode="External"/><Relationship Id="rId11" Type="http://schemas.openxmlformats.org/officeDocument/2006/relationships/hyperlink" Target="http://photobank.april-group.ru/big.php?img=000012928.jpg" TargetMode="External"/><Relationship Id="rId24" Type="http://schemas.openxmlformats.org/officeDocument/2006/relationships/hyperlink" Target="http://photobank.april-group.ru/big.php?img=000015055.jpg" TargetMode="External"/><Relationship Id="rId32" Type="http://schemas.openxmlformats.org/officeDocument/2006/relationships/hyperlink" Target="http://photobank.april-group.ru/big.php?img=000015090.jpg" TargetMode="External"/><Relationship Id="rId5" Type="http://schemas.openxmlformats.org/officeDocument/2006/relationships/hyperlink" Target="http://photobank.april-group.ru/big.php?img=000015962.jpg" TargetMode="External"/><Relationship Id="rId15" Type="http://schemas.openxmlformats.org/officeDocument/2006/relationships/hyperlink" Target="http://photobank.april-group.ru/big.php?img=000012629.jpg" TargetMode="External"/><Relationship Id="rId23" Type="http://schemas.openxmlformats.org/officeDocument/2006/relationships/hyperlink" Target="http://photobank.april-group.ru/big.php?img=000015029.jpg" TargetMode="External"/><Relationship Id="rId28" Type="http://schemas.openxmlformats.org/officeDocument/2006/relationships/hyperlink" Target="http://photobank.april-group.ru/big.php?img=000015037.jpg" TargetMode="External"/><Relationship Id="rId36" Type="http://schemas.openxmlformats.org/officeDocument/2006/relationships/comments" Target="../comments1.xml"/><Relationship Id="rId10" Type="http://schemas.openxmlformats.org/officeDocument/2006/relationships/hyperlink" Target="http://photobank.april-group.ru/big.php?img=000012055.jpg" TargetMode="External"/><Relationship Id="rId19" Type="http://schemas.openxmlformats.org/officeDocument/2006/relationships/hyperlink" Target="http://photobank.april-group.ru/big.php?img=000012931.jpg" TargetMode="External"/><Relationship Id="rId31" Type="http://schemas.openxmlformats.org/officeDocument/2006/relationships/hyperlink" Target="http://photobank.april-group.ru/big.php?img=000044736.jpg" TargetMode="External"/><Relationship Id="rId4" Type="http://schemas.openxmlformats.org/officeDocument/2006/relationships/hyperlink" Target="http://photobank.april-group.ru/big.php?img=000015969.jpg" TargetMode="External"/><Relationship Id="rId9" Type="http://schemas.openxmlformats.org/officeDocument/2006/relationships/hyperlink" Target="http://photobank.april-group.ru/big.php?img=000015974.jpg" TargetMode="External"/><Relationship Id="rId14" Type="http://schemas.openxmlformats.org/officeDocument/2006/relationships/hyperlink" Target="http://photobank.april-group.ru/big.php?img=000011690.jpg" TargetMode="External"/><Relationship Id="rId22" Type="http://schemas.openxmlformats.org/officeDocument/2006/relationships/hyperlink" Target="http://photobank.april-group.ru/big.php?img=000015028.jpg" TargetMode="External"/><Relationship Id="rId27" Type="http://schemas.openxmlformats.org/officeDocument/2006/relationships/hyperlink" Target="http://photobank.april-group.ru/big.php?img=000015034.jpg" TargetMode="External"/><Relationship Id="rId30" Type="http://schemas.openxmlformats.org/officeDocument/2006/relationships/hyperlink" Target="http://photobank.april-group.ru/big.php?img=000044735.jpg" TargetMode="External"/><Relationship Id="rId35" Type="http://schemas.openxmlformats.org/officeDocument/2006/relationships/vmlDrawing" Target="../drawings/vmlDrawing2.vml"/><Relationship Id="rId8" Type="http://schemas.openxmlformats.org/officeDocument/2006/relationships/hyperlink" Target="http://photobank.april-group.ru/big.php?img=00001293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outlinePr summaryBelow="0" summaryRight="0"/>
    <pageSetUpPr autoPageBreaks="0"/>
  </sheetPr>
  <dimension ref="A1:BP44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1.25" x14ac:dyDescent="0.2"/>
  <cols>
    <col min="1" max="1" width="0.5703125" style="27" customWidth="1"/>
    <col min="2" max="2" width="43.42578125" style="27" customWidth="1"/>
    <col min="3" max="3" width="8.7109375" style="27" customWidth="1"/>
    <col min="4" max="4" width="35" style="27" customWidth="1"/>
    <col min="5" max="5" width="9.42578125" style="32" customWidth="1"/>
    <col min="6" max="6" width="8.7109375" style="32" customWidth="1"/>
    <col min="7" max="17" width="3.28515625" style="27" customWidth="1"/>
    <col min="18" max="18" width="8.85546875" style="70" customWidth="1"/>
    <col min="19" max="40" width="9.140625" style="27" hidden="1" customWidth="1"/>
    <col min="41" max="41" width="40.7109375" style="27" customWidth="1"/>
    <col min="42" max="68" width="9.140625" style="27" customWidth="1"/>
    <col min="69" max="69" width="9.140625" style="28" customWidth="1"/>
    <col min="70" max="16384" width="9.140625" style="28"/>
  </cols>
  <sheetData>
    <row r="1" spans="1:41" s="4" customFormat="1" ht="5.0999999999999996" customHeight="1" thickBot="1" x14ac:dyDescent="0.25">
      <c r="E1" s="71"/>
      <c r="F1" s="71"/>
      <c r="R1" s="65"/>
    </row>
    <row r="2" spans="1:41" s="4" customFormat="1" ht="12.75" customHeight="1" thickBot="1" x14ac:dyDescent="0.25">
      <c r="B2" s="1" t="s">
        <v>13</v>
      </c>
      <c r="C2" s="1"/>
      <c r="D2" s="1"/>
      <c r="E2" s="1"/>
      <c r="F2" s="71"/>
      <c r="G2" s="5"/>
      <c r="H2" s="4" t="s">
        <v>0</v>
      </c>
      <c r="R2" s="65"/>
    </row>
    <row r="3" spans="1:41" s="4" customFormat="1" ht="12.75" customHeight="1" thickBot="1" x14ac:dyDescent="0.25">
      <c r="B3" s="1"/>
      <c r="C3" s="1"/>
      <c r="D3" s="1"/>
      <c r="E3" s="1"/>
      <c r="F3" s="71"/>
      <c r="G3" s="6"/>
      <c r="H3" s="7" t="s">
        <v>1</v>
      </c>
      <c r="R3" s="65"/>
    </row>
    <row r="4" spans="1:41" s="8" customFormat="1" ht="12.75" customHeight="1" thickBot="1" x14ac:dyDescent="0.25">
      <c r="B4" s="9" t="s">
        <v>11</v>
      </c>
      <c r="C4" s="29">
        <f>SUM($R:$R)/(1 - $F$9)*1</f>
        <v>0</v>
      </c>
      <c r="D4" s="9" t="s">
        <v>27</v>
      </c>
      <c r="E4" s="29">
        <f>SUM($R:$R)/(1 - $F$9)*0.82</f>
        <v>0</v>
      </c>
      <c r="F4" s="75"/>
      <c r="G4" s="11"/>
      <c r="H4" s="7" t="s">
        <v>2</v>
      </c>
      <c r="R4" s="66"/>
    </row>
    <row r="5" spans="1:41" s="8" customFormat="1" ht="12.75" customHeight="1" thickBot="1" x14ac:dyDescent="0.25">
      <c r="B5" s="12" t="s">
        <v>25</v>
      </c>
      <c r="C5" s="30">
        <f>SUM($R:$R)/(1 - $F$9)*0.88</f>
        <v>0</v>
      </c>
      <c r="D5" s="12" t="s">
        <v>28</v>
      </c>
      <c r="E5" s="30">
        <f>SUM($R:$R)/(1 - $F$9)*0.79</f>
        <v>0</v>
      </c>
      <c r="F5" s="75"/>
      <c r="G5" s="13"/>
      <c r="H5" s="7" t="s">
        <v>3</v>
      </c>
      <c r="R5" s="66"/>
    </row>
    <row r="6" spans="1:41" s="8" customFormat="1" ht="12.75" customHeight="1" thickBot="1" x14ac:dyDescent="0.25">
      <c r="B6" s="14" t="s">
        <v>26</v>
      </c>
      <c r="C6" s="31">
        <f>SUM($R:$R)/(1 - $F$9)*0.85</f>
        <v>0</v>
      </c>
      <c r="D6" s="14" t="s">
        <v>29</v>
      </c>
      <c r="E6" s="31">
        <f>SUM($R:$R)/(1 - $F$9)*0.77</f>
        <v>0</v>
      </c>
      <c r="F6" s="75"/>
      <c r="G6" s="15"/>
      <c r="H6" s="7" t="s">
        <v>4</v>
      </c>
      <c r="R6" s="66"/>
    </row>
    <row r="7" spans="1:41" s="4" customFormat="1" ht="5.0999999999999996" customHeight="1" thickBot="1" x14ac:dyDescent="0.25">
      <c r="E7" s="71"/>
      <c r="F7" s="71"/>
      <c r="R7" s="65"/>
    </row>
    <row r="8" spans="1:41" s="10" customFormat="1" ht="15.75" customHeight="1" thickBot="1" x14ac:dyDescent="0.25">
      <c r="A8" s="16"/>
      <c r="B8" s="17" t="s">
        <v>5</v>
      </c>
      <c r="C8" s="18" t="s">
        <v>6</v>
      </c>
      <c r="D8" s="18" t="s">
        <v>7</v>
      </c>
      <c r="E8" s="18" t="s">
        <v>11</v>
      </c>
      <c r="F8" s="19" t="s">
        <v>12</v>
      </c>
      <c r="G8" s="20" t="s">
        <v>8</v>
      </c>
      <c r="H8" s="21"/>
      <c r="I8" s="21"/>
      <c r="J8" s="21"/>
      <c r="K8" s="21"/>
      <c r="L8" s="21"/>
      <c r="M8" s="21"/>
      <c r="N8" s="21"/>
      <c r="O8" s="21"/>
      <c r="P8" s="21"/>
      <c r="Q8" s="22"/>
      <c r="R8" s="63" t="s">
        <v>9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" t="s">
        <v>10</v>
      </c>
    </row>
    <row r="9" spans="1:41" s="4" customFormat="1" ht="59.25" thickBot="1" x14ac:dyDescent="0.25">
      <c r="A9" s="16"/>
      <c r="B9" s="17"/>
      <c r="C9" s="18"/>
      <c r="D9" s="18"/>
      <c r="E9" s="18"/>
      <c r="F9" s="24">
        <v>0.12</v>
      </c>
      <c r="G9" s="25" t="s">
        <v>24</v>
      </c>
      <c r="H9" s="25" t="s">
        <v>23</v>
      </c>
      <c r="I9" s="25" t="s">
        <v>22</v>
      </c>
      <c r="J9" s="25" t="s">
        <v>21</v>
      </c>
      <c r="K9" s="25" t="s">
        <v>20</v>
      </c>
      <c r="L9" s="25" t="s">
        <v>19</v>
      </c>
      <c r="M9" s="25" t="s">
        <v>18</v>
      </c>
      <c r="N9" s="25" t="s">
        <v>17</v>
      </c>
      <c r="O9" s="25" t="s">
        <v>16</v>
      </c>
      <c r="P9" s="25" t="s">
        <v>15</v>
      </c>
      <c r="Q9" s="25" t="s">
        <v>14</v>
      </c>
      <c r="R9" s="64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3"/>
    </row>
    <row r="10" spans="1:41" x14ac:dyDescent="0.2">
      <c r="B10" s="44" t="s">
        <v>30</v>
      </c>
      <c r="C10" s="45" t="s">
        <v>31</v>
      </c>
      <c r="D10" s="45" t="s">
        <v>32</v>
      </c>
      <c r="E10" s="72">
        <v>380</v>
      </c>
      <c r="F10" s="76">
        <f>IF(MIN(S10:AC10)=MAX(S10:AC10),ROUND(MIN(S10:AC10)*(1-$F$9),0),ROUND(MIN(S10:AC10)*(1-$F$9),0)&amp;"-"&amp;ROUND(MAX(S10:AC10)*(1-$F$9),0))</f>
        <v>334</v>
      </c>
      <c r="G10" s="46"/>
      <c r="H10" s="47"/>
      <c r="I10" s="47"/>
      <c r="J10" s="46"/>
      <c r="K10" s="48"/>
      <c r="L10" s="46"/>
      <c r="M10" s="48"/>
      <c r="N10" s="46"/>
      <c r="O10" s="47"/>
      <c r="P10" s="46"/>
      <c r="Q10" s="46"/>
      <c r="R10" s="67">
        <f>(G10*S10+H10*T10+I10*U10+J10*V10+K10*W10+L10*X10+M10*Y10+N10*Z10+O10*AA10+P10*AB10+Q10*AC10)*(1-$F$9)</f>
        <v>0</v>
      </c>
      <c r="S10" s="45"/>
      <c r="T10" s="45">
        <v>380</v>
      </c>
      <c r="U10" s="45">
        <v>380</v>
      </c>
      <c r="V10" s="45"/>
      <c r="W10" s="45">
        <v>380</v>
      </c>
      <c r="X10" s="45"/>
      <c r="Y10" s="45">
        <v>380</v>
      </c>
      <c r="Z10" s="45"/>
      <c r="AA10" s="45">
        <v>380</v>
      </c>
      <c r="AB10" s="45"/>
      <c r="AC10" s="45"/>
      <c r="AD10" s="45"/>
      <c r="AE10" s="49" t="s">
        <v>33</v>
      </c>
      <c r="AF10" s="49" t="s">
        <v>34</v>
      </c>
      <c r="AG10" s="45"/>
      <c r="AH10" s="49" t="s">
        <v>35</v>
      </c>
      <c r="AI10" s="45"/>
      <c r="AJ10" s="49" t="s">
        <v>36</v>
      </c>
      <c r="AK10" s="45"/>
      <c r="AL10" s="49" t="s">
        <v>37</v>
      </c>
      <c r="AM10" s="45"/>
      <c r="AN10" s="45"/>
      <c r="AO10" s="59"/>
    </row>
    <row r="11" spans="1:41" x14ac:dyDescent="0.2">
      <c r="B11" s="51" t="s">
        <v>38</v>
      </c>
      <c r="C11" s="38" t="s">
        <v>31</v>
      </c>
      <c r="D11" s="38" t="s">
        <v>39</v>
      </c>
      <c r="E11" s="73">
        <v>380</v>
      </c>
      <c r="F11" s="77">
        <f>IF(MIN(S11:AC11)=MAX(S11:AC11),ROUND(MIN(S11:AC11)*(1-$F$9),0),ROUND(MIN(S11:AC11)*(1-$F$9),0)&amp;"-"&amp;ROUND(MAX(S11:AC11)*(1-$F$9),0))</f>
        <v>334</v>
      </c>
      <c r="G11" s="39"/>
      <c r="H11" s="40"/>
      <c r="I11" s="41"/>
      <c r="J11" s="39"/>
      <c r="K11" s="40"/>
      <c r="L11" s="39"/>
      <c r="M11" s="40"/>
      <c r="N11" s="39"/>
      <c r="O11" s="40"/>
      <c r="P11" s="39"/>
      <c r="Q11" s="39"/>
      <c r="R11" s="68">
        <f>(G11*S11+H11*T11+I11*U11+J11*V11+K11*W11+L11*X11+M11*Y11+N11*Z11+O11*AA11+P11*AB11+Q11*AC11)*(1-$F$9)</f>
        <v>0</v>
      </c>
      <c r="S11" s="38"/>
      <c r="T11" s="38">
        <v>380</v>
      </c>
      <c r="U11" s="38">
        <v>380</v>
      </c>
      <c r="V11" s="38"/>
      <c r="W11" s="38">
        <v>380</v>
      </c>
      <c r="X11" s="38"/>
      <c r="Y11" s="38">
        <v>380</v>
      </c>
      <c r="Z11" s="38"/>
      <c r="AA11" s="38">
        <v>380</v>
      </c>
      <c r="AB11" s="38"/>
      <c r="AC11" s="38"/>
      <c r="AD11" s="38"/>
      <c r="AE11" s="42" t="s">
        <v>40</v>
      </c>
      <c r="AF11" s="42" t="s">
        <v>41</v>
      </c>
      <c r="AG11" s="38"/>
      <c r="AH11" s="42" t="s">
        <v>42</v>
      </c>
      <c r="AI11" s="38"/>
      <c r="AJ11" s="42" t="s">
        <v>43</v>
      </c>
      <c r="AK11" s="38"/>
      <c r="AL11" s="42" t="s">
        <v>44</v>
      </c>
      <c r="AM11" s="38"/>
      <c r="AN11" s="38"/>
      <c r="AO11" s="60"/>
    </row>
    <row r="12" spans="1:41" x14ac:dyDescent="0.2">
      <c r="B12" s="51" t="s">
        <v>45</v>
      </c>
      <c r="C12" s="38" t="s">
        <v>31</v>
      </c>
      <c r="D12" s="38" t="s">
        <v>46</v>
      </c>
      <c r="E12" s="73">
        <v>380</v>
      </c>
      <c r="F12" s="77">
        <f>IF(MIN(S12:AC12)=MAX(S12:AC12),ROUND(MIN(S12:AC12)*(1-$F$9),0),ROUND(MIN(S12:AC12)*(1-$F$9),0)&amp;"-"&amp;ROUND(MAX(S12:AC12)*(1-$F$9),0))</f>
        <v>334</v>
      </c>
      <c r="G12" s="39"/>
      <c r="H12" s="40"/>
      <c r="I12" s="41"/>
      <c r="J12" s="39"/>
      <c r="K12" s="40"/>
      <c r="L12" s="39"/>
      <c r="M12" s="40"/>
      <c r="N12" s="39"/>
      <c r="O12" s="40"/>
      <c r="P12" s="39"/>
      <c r="Q12" s="39"/>
      <c r="R12" s="68">
        <f>(G12*S12+H12*T12+I12*U12+J12*V12+K12*W12+L12*X12+M12*Y12+N12*Z12+O12*AA12+P12*AB12+Q12*AC12)*(1-$F$9)</f>
        <v>0</v>
      </c>
      <c r="S12" s="38"/>
      <c r="T12" s="38">
        <v>380</v>
      </c>
      <c r="U12" s="38">
        <v>380</v>
      </c>
      <c r="V12" s="38"/>
      <c r="W12" s="38">
        <v>380</v>
      </c>
      <c r="X12" s="38"/>
      <c r="Y12" s="38">
        <v>380</v>
      </c>
      <c r="Z12" s="38"/>
      <c r="AA12" s="38">
        <v>380</v>
      </c>
      <c r="AB12" s="38"/>
      <c r="AC12" s="38"/>
      <c r="AD12" s="38"/>
      <c r="AE12" s="42" t="s">
        <v>47</v>
      </c>
      <c r="AF12" s="42" t="s">
        <v>48</v>
      </c>
      <c r="AG12" s="38"/>
      <c r="AH12" s="42" t="s">
        <v>49</v>
      </c>
      <c r="AI12" s="38"/>
      <c r="AJ12" s="42" t="s">
        <v>50</v>
      </c>
      <c r="AK12" s="38"/>
      <c r="AL12" s="42" t="s">
        <v>51</v>
      </c>
      <c r="AM12" s="38"/>
      <c r="AN12" s="38"/>
      <c r="AO12" s="60"/>
    </row>
    <row r="13" spans="1:41" x14ac:dyDescent="0.2">
      <c r="B13" s="51" t="s">
        <v>52</v>
      </c>
      <c r="C13" s="38" t="s">
        <v>31</v>
      </c>
      <c r="D13" s="38" t="s">
        <v>53</v>
      </c>
      <c r="E13" s="73">
        <v>380</v>
      </c>
      <c r="F13" s="77">
        <f>IF(MIN(S13:AC13)=MAX(S13:AC13),ROUND(MIN(S13:AC13)*(1-$F$9),0),ROUND(MIN(S13:AC13)*(1-$F$9),0)&amp;"-"&amp;ROUND(MAX(S13:AC13)*(1-$F$9),0))</f>
        <v>334</v>
      </c>
      <c r="G13" s="39"/>
      <c r="H13" s="41"/>
      <c r="I13" s="40"/>
      <c r="J13" s="39"/>
      <c r="K13" s="40"/>
      <c r="L13" s="39"/>
      <c r="M13" s="40"/>
      <c r="N13" s="39"/>
      <c r="O13" s="40"/>
      <c r="P13" s="39"/>
      <c r="Q13" s="39"/>
      <c r="R13" s="68">
        <f>(G13*S13+H13*T13+I13*U13+J13*V13+K13*W13+L13*X13+M13*Y13+N13*Z13+O13*AA13+P13*AB13+Q13*AC13)*(1-$F$9)</f>
        <v>0</v>
      </c>
      <c r="S13" s="38"/>
      <c r="T13" s="38">
        <v>380</v>
      </c>
      <c r="U13" s="38">
        <v>380</v>
      </c>
      <c r="V13" s="38"/>
      <c r="W13" s="38">
        <v>380</v>
      </c>
      <c r="X13" s="38"/>
      <c r="Y13" s="38">
        <v>380</v>
      </c>
      <c r="Z13" s="38"/>
      <c r="AA13" s="38">
        <v>380</v>
      </c>
      <c r="AB13" s="38"/>
      <c r="AC13" s="38"/>
      <c r="AD13" s="38"/>
      <c r="AE13" s="42" t="s">
        <v>54</v>
      </c>
      <c r="AF13" s="42" t="s">
        <v>55</v>
      </c>
      <c r="AG13" s="38"/>
      <c r="AH13" s="42" t="s">
        <v>56</v>
      </c>
      <c r="AI13" s="38"/>
      <c r="AJ13" s="42" t="s">
        <v>57</v>
      </c>
      <c r="AK13" s="38"/>
      <c r="AL13" s="42" t="s">
        <v>58</v>
      </c>
      <c r="AM13" s="38"/>
      <c r="AN13" s="38"/>
      <c r="AO13" s="60"/>
    </row>
    <row r="14" spans="1:41" x14ac:dyDescent="0.2">
      <c r="B14" s="51" t="s">
        <v>59</v>
      </c>
      <c r="C14" s="38" t="s">
        <v>31</v>
      </c>
      <c r="D14" s="38" t="s">
        <v>60</v>
      </c>
      <c r="E14" s="73">
        <v>380</v>
      </c>
      <c r="F14" s="77">
        <f>IF(MIN(S14:AC14)=MAX(S14:AC14),ROUND(MIN(S14:AC14)*(1-$F$9),0),ROUND(MIN(S14:AC14)*(1-$F$9),0)&amp;"-"&amp;ROUND(MAX(S14:AC14)*(1-$F$9),0))</f>
        <v>334</v>
      </c>
      <c r="G14" s="39"/>
      <c r="H14" s="41"/>
      <c r="I14" s="43"/>
      <c r="J14" s="39"/>
      <c r="K14" s="43"/>
      <c r="L14" s="39"/>
      <c r="M14" s="40"/>
      <c r="N14" s="39"/>
      <c r="O14" s="40"/>
      <c r="P14" s="39"/>
      <c r="Q14" s="39"/>
      <c r="R14" s="68">
        <f>(G14*S14+H14*T14+I14*U14+J14*V14+K14*W14+L14*X14+M14*Y14+N14*Z14+O14*AA14+P14*AB14+Q14*AC14)*(1-$F$9)</f>
        <v>0</v>
      </c>
      <c r="S14" s="38"/>
      <c r="T14" s="38">
        <v>380</v>
      </c>
      <c r="U14" s="38">
        <v>380</v>
      </c>
      <c r="V14" s="38"/>
      <c r="W14" s="38">
        <v>380</v>
      </c>
      <c r="X14" s="38"/>
      <c r="Y14" s="38">
        <v>380</v>
      </c>
      <c r="Z14" s="38"/>
      <c r="AA14" s="38">
        <v>380</v>
      </c>
      <c r="AB14" s="38"/>
      <c r="AC14" s="38"/>
      <c r="AD14" s="38"/>
      <c r="AE14" s="42" t="s">
        <v>61</v>
      </c>
      <c r="AF14" s="42" t="s">
        <v>62</v>
      </c>
      <c r="AG14" s="38"/>
      <c r="AH14" s="42" t="s">
        <v>63</v>
      </c>
      <c r="AI14" s="38"/>
      <c r="AJ14" s="42" t="s">
        <v>64</v>
      </c>
      <c r="AK14" s="38"/>
      <c r="AL14" s="42" t="s">
        <v>65</v>
      </c>
      <c r="AM14" s="38"/>
      <c r="AN14" s="38"/>
      <c r="AO14" s="60"/>
    </row>
    <row r="15" spans="1:41" x14ac:dyDescent="0.2">
      <c r="B15" s="51" t="s">
        <v>66</v>
      </c>
      <c r="C15" s="38" t="s">
        <v>31</v>
      </c>
      <c r="D15" s="38" t="s">
        <v>67</v>
      </c>
      <c r="E15" s="73">
        <v>380</v>
      </c>
      <c r="F15" s="77">
        <f>IF(MIN(S15:AC15)=MAX(S15:AC15),ROUND(MIN(S15:AC15)*(1-$F$9),0),ROUND(MIN(S15:AC15)*(1-$F$9),0)&amp;"-"&amp;ROUND(MAX(S15:AC15)*(1-$F$9),0))</f>
        <v>334</v>
      </c>
      <c r="G15" s="39"/>
      <c r="H15" s="41"/>
      <c r="I15" s="40"/>
      <c r="J15" s="39"/>
      <c r="K15" s="41"/>
      <c r="L15" s="39"/>
      <c r="M15" s="41"/>
      <c r="N15" s="39"/>
      <c r="O15" s="40"/>
      <c r="P15" s="39"/>
      <c r="Q15" s="39"/>
      <c r="R15" s="68">
        <f>(G15*S15+H15*T15+I15*U15+J15*V15+K15*W15+L15*X15+M15*Y15+N15*Z15+O15*AA15+P15*AB15+Q15*AC15)*(1-$F$9)</f>
        <v>0</v>
      </c>
      <c r="S15" s="38"/>
      <c r="T15" s="38">
        <v>380</v>
      </c>
      <c r="U15" s="38">
        <v>380</v>
      </c>
      <c r="V15" s="38"/>
      <c r="W15" s="38">
        <v>380</v>
      </c>
      <c r="X15" s="38"/>
      <c r="Y15" s="38">
        <v>380</v>
      </c>
      <c r="Z15" s="38"/>
      <c r="AA15" s="38">
        <v>380</v>
      </c>
      <c r="AB15" s="38"/>
      <c r="AC15" s="38"/>
      <c r="AD15" s="38"/>
      <c r="AE15" s="42" t="s">
        <v>68</v>
      </c>
      <c r="AF15" s="42" t="s">
        <v>69</v>
      </c>
      <c r="AG15" s="38"/>
      <c r="AH15" s="42" t="s">
        <v>70</v>
      </c>
      <c r="AI15" s="38"/>
      <c r="AJ15" s="42" t="s">
        <v>71</v>
      </c>
      <c r="AK15" s="38"/>
      <c r="AL15" s="42" t="s">
        <v>72</v>
      </c>
      <c r="AM15" s="38"/>
      <c r="AN15" s="38"/>
      <c r="AO15" s="60"/>
    </row>
    <row r="16" spans="1:41" x14ac:dyDescent="0.2">
      <c r="B16" s="51" t="s">
        <v>73</v>
      </c>
      <c r="C16" s="38" t="s">
        <v>31</v>
      </c>
      <c r="D16" s="38" t="s">
        <v>74</v>
      </c>
      <c r="E16" s="73">
        <v>380</v>
      </c>
      <c r="F16" s="77">
        <f>IF(MIN(S16:AC16)=MAX(S16:AC16),ROUND(MIN(S16:AC16)*(1-$F$9),0),ROUND(MIN(S16:AC16)*(1-$F$9),0)&amp;"-"&amp;ROUND(MAX(S16:AC16)*(1-$F$9),0))</f>
        <v>334</v>
      </c>
      <c r="G16" s="39"/>
      <c r="H16" s="40"/>
      <c r="I16" s="40"/>
      <c r="J16" s="39"/>
      <c r="K16" s="41"/>
      <c r="L16" s="39"/>
      <c r="M16" s="40"/>
      <c r="N16" s="39"/>
      <c r="O16" s="40"/>
      <c r="P16" s="39"/>
      <c r="Q16" s="39"/>
      <c r="R16" s="68">
        <f>(G16*S16+H16*T16+I16*U16+J16*V16+K16*W16+L16*X16+M16*Y16+N16*Z16+O16*AA16+P16*AB16+Q16*AC16)*(1-$F$9)</f>
        <v>0</v>
      </c>
      <c r="S16" s="38"/>
      <c r="T16" s="38">
        <v>380</v>
      </c>
      <c r="U16" s="38">
        <v>380</v>
      </c>
      <c r="V16" s="38"/>
      <c r="W16" s="38">
        <v>380</v>
      </c>
      <c r="X16" s="38"/>
      <c r="Y16" s="38">
        <v>380</v>
      </c>
      <c r="Z16" s="38"/>
      <c r="AA16" s="38">
        <v>380</v>
      </c>
      <c r="AB16" s="38"/>
      <c r="AC16" s="38"/>
      <c r="AD16" s="38"/>
      <c r="AE16" s="42" t="s">
        <v>75</v>
      </c>
      <c r="AF16" s="42" t="s">
        <v>76</v>
      </c>
      <c r="AG16" s="38"/>
      <c r="AH16" s="42" t="s">
        <v>77</v>
      </c>
      <c r="AI16" s="38"/>
      <c r="AJ16" s="42" t="s">
        <v>78</v>
      </c>
      <c r="AK16" s="38"/>
      <c r="AL16" s="42" t="s">
        <v>79</v>
      </c>
      <c r="AM16" s="38"/>
      <c r="AN16" s="38"/>
      <c r="AO16" s="60"/>
    </row>
    <row r="17" spans="1:68" x14ac:dyDescent="0.2">
      <c r="B17" s="51" t="s">
        <v>80</v>
      </c>
      <c r="C17" s="38" t="s">
        <v>31</v>
      </c>
      <c r="D17" s="38" t="s">
        <v>81</v>
      </c>
      <c r="E17" s="73">
        <v>380</v>
      </c>
      <c r="F17" s="77">
        <f>IF(MIN(S17:AC17)=MAX(S17:AC17),ROUND(MIN(S17:AC17)*(1-$F$9),0),ROUND(MIN(S17:AC17)*(1-$F$9),0)&amp;"-"&amp;ROUND(MAX(S17:AC17)*(1-$F$9),0))</f>
        <v>334</v>
      </c>
      <c r="G17" s="41"/>
      <c r="H17" s="41"/>
      <c r="I17" s="41"/>
      <c r="J17" s="39"/>
      <c r="K17" s="40"/>
      <c r="L17" s="39"/>
      <c r="M17" s="39"/>
      <c r="N17" s="39"/>
      <c r="O17" s="40"/>
      <c r="P17" s="39"/>
      <c r="Q17" s="39"/>
      <c r="R17" s="68">
        <f>(G17*S17+H17*T17+I17*U17+J17*V17+K17*W17+L17*X17+M17*Y17+N17*Z17+O17*AA17+P17*AB17+Q17*AC17)*(1-$F$9)</f>
        <v>0</v>
      </c>
      <c r="S17" s="38">
        <v>380</v>
      </c>
      <c r="T17" s="38">
        <v>380</v>
      </c>
      <c r="U17" s="38">
        <v>380</v>
      </c>
      <c r="V17" s="38"/>
      <c r="W17" s="38">
        <v>380</v>
      </c>
      <c r="X17" s="38"/>
      <c r="Y17" s="38"/>
      <c r="Z17" s="38"/>
      <c r="AA17" s="38">
        <v>380</v>
      </c>
      <c r="AB17" s="38"/>
      <c r="AC17" s="38"/>
      <c r="AD17" s="42" t="s">
        <v>82</v>
      </c>
      <c r="AE17" s="42" t="s">
        <v>83</v>
      </c>
      <c r="AF17" s="42" t="s">
        <v>84</v>
      </c>
      <c r="AG17" s="38"/>
      <c r="AH17" s="42" t="s">
        <v>85</v>
      </c>
      <c r="AI17" s="38"/>
      <c r="AJ17" s="38"/>
      <c r="AK17" s="38"/>
      <c r="AL17" s="42" t="s">
        <v>86</v>
      </c>
      <c r="AM17" s="38"/>
      <c r="AN17" s="38"/>
      <c r="AO17" s="60"/>
    </row>
    <row r="18" spans="1:68" x14ac:dyDescent="0.2">
      <c r="B18" s="51" t="s">
        <v>87</v>
      </c>
      <c r="C18" s="38" t="s">
        <v>31</v>
      </c>
      <c r="D18" s="38" t="s">
        <v>88</v>
      </c>
      <c r="E18" s="73">
        <v>380</v>
      </c>
      <c r="F18" s="77">
        <f>IF(MIN(S18:AC18)=MAX(S18:AC18),ROUND(MIN(S18:AC18)*(1-$F$9),0),ROUND(MIN(S18:AC18)*(1-$F$9),0)&amp;"-"&amp;ROUND(MAX(S18:AC18)*(1-$F$9),0))</f>
        <v>334</v>
      </c>
      <c r="G18" s="39"/>
      <c r="H18" s="43"/>
      <c r="I18" s="40"/>
      <c r="J18" s="39"/>
      <c r="K18" s="41"/>
      <c r="L18" s="39"/>
      <c r="M18" s="41"/>
      <c r="N18" s="39"/>
      <c r="O18" s="40"/>
      <c r="P18" s="39"/>
      <c r="Q18" s="39"/>
      <c r="R18" s="68">
        <f>(G18*S18+H18*T18+I18*U18+J18*V18+K18*W18+L18*X18+M18*Y18+N18*Z18+O18*AA18+P18*AB18+Q18*AC18)*(1-$F$9)</f>
        <v>0</v>
      </c>
      <c r="S18" s="38"/>
      <c r="T18" s="38">
        <v>380</v>
      </c>
      <c r="U18" s="38">
        <v>380</v>
      </c>
      <c r="V18" s="38"/>
      <c r="W18" s="38">
        <v>380</v>
      </c>
      <c r="X18" s="38"/>
      <c r="Y18" s="38">
        <v>380</v>
      </c>
      <c r="Z18" s="38"/>
      <c r="AA18" s="38">
        <v>380</v>
      </c>
      <c r="AB18" s="38"/>
      <c r="AC18" s="38"/>
      <c r="AD18" s="38"/>
      <c r="AE18" s="42" t="s">
        <v>89</v>
      </c>
      <c r="AF18" s="42" t="s">
        <v>90</v>
      </c>
      <c r="AG18" s="38"/>
      <c r="AH18" s="42" t="s">
        <v>91</v>
      </c>
      <c r="AI18" s="38"/>
      <c r="AJ18" s="42" t="s">
        <v>92</v>
      </c>
      <c r="AK18" s="38"/>
      <c r="AL18" s="42" t="s">
        <v>93</v>
      </c>
      <c r="AM18" s="38"/>
      <c r="AN18" s="38"/>
      <c r="AO18" s="60"/>
    </row>
    <row r="19" spans="1:68" x14ac:dyDescent="0.2">
      <c r="B19" s="51" t="s">
        <v>94</v>
      </c>
      <c r="C19" s="38" t="s">
        <v>31</v>
      </c>
      <c r="D19" s="38" t="s">
        <v>95</v>
      </c>
      <c r="E19" s="73">
        <v>380</v>
      </c>
      <c r="F19" s="77">
        <f>IF(MIN(S19:AC19)=MAX(S19:AC19),ROUND(MIN(S19:AC19)*(1-$F$9),0),ROUND(MIN(S19:AC19)*(1-$F$9),0)&amp;"-"&amp;ROUND(MAX(S19:AC19)*(1-$F$9),0))</f>
        <v>334</v>
      </c>
      <c r="G19" s="39"/>
      <c r="H19" s="40"/>
      <c r="I19" s="40"/>
      <c r="J19" s="39"/>
      <c r="K19" s="40"/>
      <c r="L19" s="39"/>
      <c r="M19" s="41"/>
      <c r="N19" s="39"/>
      <c r="O19" s="40"/>
      <c r="P19" s="39"/>
      <c r="Q19" s="39"/>
      <c r="R19" s="68">
        <f>(G19*S19+H19*T19+I19*U19+J19*V19+K19*W19+L19*X19+M19*Y19+N19*Z19+O19*AA19+P19*AB19+Q19*AC19)*(1-$F$9)</f>
        <v>0</v>
      </c>
      <c r="S19" s="38"/>
      <c r="T19" s="38">
        <v>380</v>
      </c>
      <c r="U19" s="38">
        <v>380</v>
      </c>
      <c r="V19" s="38"/>
      <c r="W19" s="38">
        <v>380</v>
      </c>
      <c r="X19" s="38"/>
      <c r="Y19" s="38">
        <v>380</v>
      </c>
      <c r="Z19" s="38"/>
      <c r="AA19" s="38">
        <v>380</v>
      </c>
      <c r="AB19" s="38"/>
      <c r="AC19" s="38"/>
      <c r="AD19" s="38"/>
      <c r="AE19" s="42" t="s">
        <v>96</v>
      </c>
      <c r="AF19" s="42" t="s">
        <v>97</v>
      </c>
      <c r="AG19" s="38"/>
      <c r="AH19" s="42" t="s">
        <v>98</v>
      </c>
      <c r="AI19" s="38"/>
      <c r="AJ19" s="42" t="s">
        <v>99</v>
      </c>
      <c r="AK19" s="38"/>
      <c r="AL19" s="42" t="s">
        <v>100</v>
      </c>
      <c r="AM19" s="38"/>
      <c r="AN19" s="38"/>
      <c r="AO19" s="60"/>
    </row>
    <row r="20" spans="1:68" x14ac:dyDescent="0.2">
      <c r="B20" s="51" t="s">
        <v>101</v>
      </c>
      <c r="C20" s="38" t="s">
        <v>31</v>
      </c>
      <c r="D20" s="38" t="s">
        <v>102</v>
      </c>
      <c r="E20" s="73">
        <v>380</v>
      </c>
      <c r="F20" s="77">
        <f>IF(MIN(S20:AC20)=MAX(S20:AC20),ROUND(MIN(S20:AC20)*(1-$F$9),0),ROUND(MIN(S20:AC20)*(1-$F$9),0)&amp;"-"&amp;ROUND(MAX(S20:AC20)*(1-$F$9),0))</f>
        <v>334</v>
      </c>
      <c r="G20" s="41"/>
      <c r="H20" s="43"/>
      <c r="I20" s="41"/>
      <c r="J20" s="39"/>
      <c r="K20" s="40"/>
      <c r="L20" s="39"/>
      <c r="M20" s="39"/>
      <c r="N20" s="39"/>
      <c r="O20" s="40"/>
      <c r="P20" s="39"/>
      <c r="Q20" s="39"/>
      <c r="R20" s="68">
        <f>(G20*S20+H20*T20+I20*U20+J20*V20+K20*W20+L20*X20+M20*Y20+N20*Z20+O20*AA20+P20*AB20+Q20*AC20)*(1-$F$9)</f>
        <v>0</v>
      </c>
      <c r="S20" s="38">
        <v>380</v>
      </c>
      <c r="T20" s="38">
        <v>380</v>
      </c>
      <c r="U20" s="38">
        <v>380</v>
      </c>
      <c r="V20" s="38"/>
      <c r="W20" s="38">
        <v>380</v>
      </c>
      <c r="X20" s="38"/>
      <c r="Y20" s="38"/>
      <c r="Z20" s="38"/>
      <c r="AA20" s="38">
        <v>380</v>
      </c>
      <c r="AB20" s="38"/>
      <c r="AC20" s="38"/>
      <c r="AD20" s="42" t="s">
        <v>103</v>
      </c>
      <c r="AE20" s="42" t="s">
        <v>104</v>
      </c>
      <c r="AF20" s="42" t="s">
        <v>105</v>
      </c>
      <c r="AG20" s="38"/>
      <c r="AH20" s="42" t="s">
        <v>106</v>
      </c>
      <c r="AI20" s="38"/>
      <c r="AJ20" s="38"/>
      <c r="AK20" s="38"/>
      <c r="AL20" s="42" t="s">
        <v>107</v>
      </c>
      <c r="AM20" s="38"/>
      <c r="AN20" s="38"/>
      <c r="AO20" s="60"/>
    </row>
    <row r="21" spans="1:68" x14ac:dyDescent="0.2">
      <c r="B21" s="51" t="s">
        <v>108</v>
      </c>
      <c r="C21" s="38" t="s">
        <v>31</v>
      </c>
      <c r="D21" s="38" t="s">
        <v>109</v>
      </c>
      <c r="E21" s="73">
        <v>380</v>
      </c>
      <c r="F21" s="77">
        <f>IF(MIN(S21:AC21)=MAX(S21:AC21),ROUND(MIN(S21:AC21)*(1-$F$9),0),ROUND(MIN(S21:AC21)*(1-$F$9),0)&amp;"-"&amp;ROUND(MAX(S21:AC21)*(1-$F$9),0))</f>
        <v>334</v>
      </c>
      <c r="G21" s="39"/>
      <c r="H21" s="41"/>
      <c r="I21" s="40"/>
      <c r="J21" s="39"/>
      <c r="K21" s="40"/>
      <c r="L21" s="39"/>
      <c r="M21" s="40"/>
      <c r="N21" s="39"/>
      <c r="O21" s="40"/>
      <c r="P21" s="39"/>
      <c r="Q21" s="39"/>
      <c r="R21" s="68">
        <f>(G21*S21+H21*T21+I21*U21+J21*V21+K21*W21+L21*X21+M21*Y21+N21*Z21+O21*AA21+P21*AB21+Q21*AC21)*(1-$F$9)</f>
        <v>0</v>
      </c>
      <c r="S21" s="38"/>
      <c r="T21" s="38">
        <v>380</v>
      </c>
      <c r="U21" s="38">
        <v>380</v>
      </c>
      <c r="V21" s="38"/>
      <c r="W21" s="38">
        <v>380</v>
      </c>
      <c r="X21" s="38"/>
      <c r="Y21" s="38">
        <v>380</v>
      </c>
      <c r="Z21" s="38"/>
      <c r="AA21" s="38">
        <v>380</v>
      </c>
      <c r="AB21" s="38"/>
      <c r="AC21" s="38"/>
      <c r="AD21" s="38"/>
      <c r="AE21" s="42" t="s">
        <v>110</v>
      </c>
      <c r="AF21" s="42" t="s">
        <v>111</v>
      </c>
      <c r="AG21" s="38"/>
      <c r="AH21" s="42" t="s">
        <v>112</v>
      </c>
      <c r="AI21" s="38"/>
      <c r="AJ21" s="42" t="s">
        <v>113</v>
      </c>
      <c r="AK21" s="38"/>
      <c r="AL21" s="42" t="s">
        <v>114</v>
      </c>
      <c r="AM21" s="38"/>
      <c r="AN21" s="38"/>
      <c r="AO21" s="60"/>
    </row>
    <row r="22" spans="1:68" x14ac:dyDescent="0.2">
      <c r="B22" s="51" t="s">
        <v>115</v>
      </c>
      <c r="C22" s="38" t="s">
        <v>31</v>
      </c>
      <c r="D22" s="38" t="s">
        <v>116</v>
      </c>
      <c r="E22" s="73">
        <v>380</v>
      </c>
      <c r="F22" s="77">
        <f>IF(MIN(S22:AC22)=MAX(S22:AC22),ROUND(MIN(S22:AC22)*(1-$F$9),0),ROUND(MIN(S22:AC22)*(1-$F$9),0)&amp;"-"&amp;ROUND(MAX(S22:AC22)*(1-$F$9),0))</f>
        <v>334</v>
      </c>
      <c r="G22" s="39"/>
      <c r="H22" s="41"/>
      <c r="I22" s="40"/>
      <c r="J22" s="39"/>
      <c r="K22" s="40"/>
      <c r="L22" s="39"/>
      <c r="M22" s="41"/>
      <c r="N22" s="39"/>
      <c r="O22" s="40"/>
      <c r="P22" s="39"/>
      <c r="Q22" s="39"/>
      <c r="R22" s="68">
        <f>(G22*S22+H22*T22+I22*U22+J22*V22+K22*W22+L22*X22+M22*Y22+N22*Z22+O22*AA22+P22*AB22+Q22*AC22)*(1-$F$9)</f>
        <v>0</v>
      </c>
      <c r="S22" s="38"/>
      <c r="T22" s="38">
        <v>380</v>
      </c>
      <c r="U22" s="38">
        <v>380</v>
      </c>
      <c r="V22" s="38"/>
      <c r="W22" s="38">
        <v>380</v>
      </c>
      <c r="X22" s="38"/>
      <c r="Y22" s="38">
        <v>380</v>
      </c>
      <c r="Z22" s="38"/>
      <c r="AA22" s="38">
        <v>380</v>
      </c>
      <c r="AB22" s="38"/>
      <c r="AC22" s="38"/>
      <c r="AD22" s="38"/>
      <c r="AE22" s="42" t="s">
        <v>117</v>
      </c>
      <c r="AF22" s="42" t="s">
        <v>118</v>
      </c>
      <c r="AG22" s="38"/>
      <c r="AH22" s="42" t="s">
        <v>119</v>
      </c>
      <c r="AI22" s="38"/>
      <c r="AJ22" s="42" t="s">
        <v>120</v>
      </c>
      <c r="AK22" s="38"/>
      <c r="AL22" s="42" t="s">
        <v>121</v>
      </c>
      <c r="AM22" s="38"/>
      <c r="AN22" s="38"/>
      <c r="AO22" s="60"/>
    </row>
    <row r="23" spans="1:68" x14ac:dyDescent="0.2">
      <c r="B23" s="51" t="s">
        <v>122</v>
      </c>
      <c r="C23" s="38" t="s">
        <v>31</v>
      </c>
      <c r="D23" s="38" t="s">
        <v>123</v>
      </c>
      <c r="E23" s="73">
        <v>380</v>
      </c>
      <c r="F23" s="77">
        <f>IF(MIN(S23:AC23)=MAX(S23:AC23),ROUND(MIN(S23:AC23)*(1-$F$9),0),ROUND(MIN(S23:AC23)*(1-$F$9),0)&amp;"-"&amp;ROUND(MAX(S23:AC23)*(1-$F$9),0))</f>
        <v>334</v>
      </c>
      <c r="G23" s="39"/>
      <c r="H23" s="41"/>
      <c r="I23" s="41"/>
      <c r="J23" s="39"/>
      <c r="K23" s="41"/>
      <c r="L23" s="39"/>
      <c r="M23" s="41"/>
      <c r="N23" s="39"/>
      <c r="O23" s="40"/>
      <c r="P23" s="39"/>
      <c r="Q23" s="39"/>
      <c r="R23" s="68">
        <f>(G23*S23+H23*T23+I23*U23+J23*V23+K23*W23+L23*X23+M23*Y23+N23*Z23+O23*AA23+P23*AB23+Q23*AC23)*(1-$F$9)</f>
        <v>0</v>
      </c>
      <c r="S23" s="38"/>
      <c r="T23" s="38">
        <v>380</v>
      </c>
      <c r="U23" s="38">
        <v>380</v>
      </c>
      <c r="V23" s="38"/>
      <c r="W23" s="38">
        <v>380</v>
      </c>
      <c r="X23" s="38"/>
      <c r="Y23" s="38">
        <v>380</v>
      </c>
      <c r="Z23" s="38"/>
      <c r="AA23" s="38">
        <v>380</v>
      </c>
      <c r="AB23" s="38"/>
      <c r="AC23" s="38"/>
      <c r="AD23" s="38"/>
      <c r="AE23" s="42" t="s">
        <v>124</v>
      </c>
      <c r="AF23" s="42" t="s">
        <v>125</v>
      </c>
      <c r="AG23" s="38"/>
      <c r="AH23" s="42" t="s">
        <v>126</v>
      </c>
      <c r="AI23" s="38"/>
      <c r="AJ23" s="42" t="s">
        <v>127</v>
      </c>
      <c r="AK23" s="38"/>
      <c r="AL23" s="42" t="s">
        <v>128</v>
      </c>
      <c r="AM23" s="38"/>
      <c r="AN23" s="38"/>
      <c r="AO23" s="60"/>
    </row>
    <row r="24" spans="1:68" x14ac:dyDescent="0.2">
      <c r="B24" s="51" t="s">
        <v>129</v>
      </c>
      <c r="C24" s="38" t="s">
        <v>31</v>
      </c>
      <c r="D24" s="38" t="s">
        <v>130</v>
      </c>
      <c r="E24" s="73">
        <v>380</v>
      </c>
      <c r="F24" s="77">
        <f>IF(MIN(S24:AC24)=MAX(S24:AC24),ROUND(MIN(S24:AC24)*(1-$F$9),0),ROUND(MIN(S24:AC24)*(1-$F$9),0)&amp;"-"&amp;ROUND(MAX(S24:AC24)*(1-$F$9),0))</f>
        <v>334</v>
      </c>
      <c r="G24" s="40"/>
      <c r="H24" s="41"/>
      <c r="I24" s="40"/>
      <c r="J24" s="39"/>
      <c r="K24" s="40"/>
      <c r="L24" s="39"/>
      <c r="M24" s="40"/>
      <c r="N24" s="39"/>
      <c r="O24" s="40"/>
      <c r="P24" s="39"/>
      <c r="Q24" s="39"/>
      <c r="R24" s="68">
        <f>(G24*S24+H24*T24+I24*U24+J24*V24+K24*W24+L24*X24+M24*Y24+N24*Z24+O24*AA24+P24*AB24+Q24*AC24)*(1-$F$9)</f>
        <v>0</v>
      </c>
      <c r="S24" s="38">
        <v>380</v>
      </c>
      <c r="T24" s="38">
        <v>380</v>
      </c>
      <c r="U24" s="38">
        <v>380</v>
      </c>
      <c r="V24" s="38"/>
      <c r="W24" s="38">
        <v>380</v>
      </c>
      <c r="X24" s="38"/>
      <c r="Y24" s="38">
        <v>380</v>
      </c>
      <c r="Z24" s="38"/>
      <c r="AA24" s="38">
        <v>380</v>
      </c>
      <c r="AB24" s="38"/>
      <c r="AC24" s="38"/>
      <c r="AD24" s="42" t="s">
        <v>131</v>
      </c>
      <c r="AE24" s="42" t="s">
        <v>132</v>
      </c>
      <c r="AF24" s="42" t="s">
        <v>133</v>
      </c>
      <c r="AG24" s="38"/>
      <c r="AH24" s="42" t="s">
        <v>134</v>
      </c>
      <c r="AI24" s="38"/>
      <c r="AJ24" s="42" t="s">
        <v>135</v>
      </c>
      <c r="AK24" s="38"/>
      <c r="AL24" s="42" t="s">
        <v>136</v>
      </c>
      <c r="AM24" s="38"/>
      <c r="AN24" s="38"/>
      <c r="AO24" s="60"/>
    </row>
    <row r="25" spans="1:68" x14ac:dyDescent="0.2">
      <c r="B25" s="51" t="s">
        <v>137</v>
      </c>
      <c r="C25" s="38" t="s">
        <v>31</v>
      </c>
      <c r="D25" s="38" t="s">
        <v>138</v>
      </c>
      <c r="E25" s="73">
        <v>380</v>
      </c>
      <c r="F25" s="77">
        <f>IF(MIN(S25:AC25)=MAX(S25:AC25),ROUND(MIN(S25:AC25)*(1-$F$9),0),ROUND(MIN(S25:AC25)*(1-$F$9),0)&amp;"-"&amp;ROUND(MAX(S25:AC25)*(1-$F$9),0))</f>
        <v>334</v>
      </c>
      <c r="G25" s="40"/>
      <c r="H25" s="41"/>
      <c r="I25" s="40"/>
      <c r="J25" s="39"/>
      <c r="K25" s="40"/>
      <c r="L25" s="39"/>
      <c r="M25" s="40"/>
      <c r="N25" s="39"/>
      <c r="O25" s="40"/>
      <c r="P25" s="39"/>
      <c r="Q25" s="39"/>
      <c r="R25" s="68">
        <f>(G25*S25+H25*T25+I25*U25+J25*V25+K25*W25+L25*X25+M25*Y25+N25*Z25+O25*AA25+P25*AB25+Q25*AC25)*(1-$F$9)</f>
        <v>0</v>
      </c>
      <c r="S25" s="38">
        <v>380</v>
      </c>
      <c r="T25" s="38">
        <v>380</v>
      </c>
      <c r="U25" s="38">
        <v>380</v>
      </c>
      <c r="V25" s="38"/>
      <c r="W25" s="38">
        <v>380</v>
      </c>
      <c r="X25" s="38"/>
      <c r="Y25" s="38">
        <v>380</v>
      </c>
      <c r="Z25" s="38"/>
      <c r="AA25" s="38">
        <v>380</v>
      </c>
      <c r="AB25" s="38"/>
      <c r="AC25" s="38"/>
      <c r="AD25" s="42" t="s">
        <v>139</v>
      </c>
      <c r="AE25" s="42" t="s">
        <v>140</v>
      </c>
      <c r="AF25" s="42" t="s">
        <v>141</v>
      </c>
      <c r="AG25" s="38"/>
      <c r="AH25" s="42" t="s">
        <v>142</v>
      </c>
      <c r="AI25" s="38"/>
      <c r="AJ25" s="42" t="s">
        <v>143</v>
      </c>
      <c r="AK25" s="38"/>
      <c r="AL25" s="42" t="s">
        <v>144</v>
      </c>
      <c r="AM25" s="38"/>
      <c r="AN25" s="38"/>
      <c r="AO25" s="60"/>
    </row>
    <row r="26" spans="1:68" x14ac:dyDescent="0.2">
      <c r="B26" s="51" t="s">
        <v>145</v>
      </c>
      <c r="C26" s="38" t="s">
        <v>31</v>
      </c>
      <c r="D26" s="38" t="s">
        <v>146</v>
      </c>
      <c r="E26" s="73">
        <v>380</v>
      </c>
      <c r="F26" s="77">
        <f>IF(MIN(S26:AC26)=MAX(S26:AC26),ROUND(MIN(S26:AC26)*(1-$F$9),0),ROUND(MIN(S26:AC26)*(1-$F$9),0)&amp;"-"&amp;ROUND(MAX(S26:AC26)*(1-$F$9),0))</f>
        <v>334</v>
      </c>
      <c r="G26" s="39"/>
      <c r="H26" s="40"/>
      <c r="I26" s="41"/>
      <c r="J26" s="39"/>
      <c r="K26" s="40"/>
      <c r="L26" s="39"/>
      <c r="M26" s="41"/>
      <c r="N26" s="39"/>
      <c r="O26" s="40"/>
      <c r="P26" s="39"/>
      <c r="Q26" s="39"/>
      <c r="R26" s="68">
        <f>(G26*S26+H26*T26+I26*U26+J26*V26+K26*W26+L26*X26+M26*Y26+N26*Z26+O26*AA26+P26*AB26+Q26*AC26)*(1-$F$9)</f>
        <v>0</v>
      </c>
      <c r="S26" s="38"/>
      <c r="T26" s="38">
        <v>380</v>
      </c>
      <c r="U26" s="38">
        <v>380</v>
      </c>
      <c r="V26" s="38"/>
      <c r="W26" s="38">
        <v>380</v>
      </c>
      <c r="X26" s="38"/>
      <c r="Y26" s="38">
        <v>380</v>
      </c>
      <c r="Z26" s="38"/>
      <c r="AA26" s="38">
        <v>380</v>
      </c>
      <c r="AB26" s="38"/>
      <c r="AC26" s="38"/>
      <c r="AD26" s="38"/>
      <c r="AE26" s="42" t="s">
        <v>147</v>
      </c>
      <c r="AF26" s="42" t="s">
        <v>148</v>
      </c>
      <c r="AG26" s="38"/>
      <c r="AH26" s="42" t="s">
        <v>149</v>
      </c>
      <c r="AI26" s="38"/>
      <c r="AJ26" s="42" t="s">
        <v>150</v>
      </c>
      <c r="AK26" s="38"/>
      <c r="AL26" s="42" t="s">
        <v>151</v>
      </c>
      <c r="AM26" s="38"/>
      <c r="AN26" s="38"/>
      <c r="AO26" s="60"/>
    </row>
    <row r="27" spans="1:68" x14ac:dyDescent="0.2">
      <c r="B27" s="51" t="s">
        <v>152</v>
      </c>
      <c r="C27" s="38" t="s">
        <v>31</v>
      </c>
      <c r="D27" s="38" t="s">
        <v>153</v>
      </c>
      <c r="E27" s="73">
        <v>380</v>
      </c>
      <c r="F27" s="77">
        <f>IF(MIN(S27:AC27)=MAX(S27:AC27),ROUND(MIN(S27:AC27)*(1-$F$9),0),ROUND(MIN(S27:AC27)*(1-$F$9),0)&amp;"-"&amp;ROUND(MAX(S27:AC27)*(1-$F$9),0))</f>
        <v>334</v>
      </c>
      <c r="G27" s="39"/>
      <c r="H27" s="41"/>
      <c r="I27" s="41"/>
      <c r="J27" s="39"/>
      <c r="K27" s="40"/>
      <c r="L27" s="39"/>
      <c r="M27" s="40"/>
      <c r="N27" s="39"/>
      <c r="O27" s="40"/>
      <c r="P27" s="39"/>
      <c r="Q27" s="39"/>
      <c r="R27" s="68">
        <f>(G27*S27+H27*T27+I27*U27+J27*V27+K27*W27+L27*X27+M27*Y27+N27*Z27+O27*AA27+P27*AB27+Q27*AC27)*(1-$F$9)</f>
        <v>0</v>
      </c>
      <c r="S27" s="38"/>
      <c r="T27" s="38">
        <v>380</v>
      </c>
      <c r="U27" s="38">
        <v>380</v>
      </c>
      <c r="V27" s="38"/>
      <c r="W27" s="38">
        <v>380</v>
      </c>
      <c r="X27" s="38"/>
      <c r="Y27" s="38">
        <v>380</v>
      </c>
      <c r="Z27" s="38"/>
      <c r="AA27" s="38">
        <v>380</v>
      </c>
      <c r="AB27" s="38"/>
      <c r="AC27" s="38"/>
      <c r="AD27" s="38"/>
      <c r="AE27" s="42" t="s">
        <v>154</v>
      </c>
      <c r="AF27" s="42" t="s">
        <v>155</v>
      </c>
      <c r="AG27" s="38"/>
      <c r="AH27" s="42" t="s">
        <v>156</v>
      </c>
      <c r="AI27" s="38"/>
      <c r="AJ27" s="42" t="s">
        <v>157</v>
      </c>
      <c r="AK27" s="38"/>
      <c r="AL27" s="42" t="s">
        <v>158</v>
      </c>
      <c r="AM27" s="38"/>
      <c r="AN27" s="38"/>
      <c r="AO27" s="60"/>
    </row>
    <row r="28" spans="1:68" x14ac:dyDescent="0.2">
      <c r="B28" s="51" t="s">
        <v>159</v>
      </c>
      <c r="C28" s="38" t="s">
        <v>31</v>
      </c>
      <c r="D28" s="38" t="s">
        <v>160</v>
      </c>
      <c r="E28" s="73">
        <v>380</v>
      </c>
      <c r="F28" s="77">
        <f>IF(MIN(S28:AC28)=MAX(S28:AC28),ROUND(MIN(S28:AC28)*(1-$F$9),0),ROUND(MIN(S28:AC28)*(1-$F$9),0)&amp;"-"&amp;ROUND(MAX(S28:AC28)*(1-$F$9),0))</f>
        <v>334</v>
      </c>
      <c r="G28" s="40"/>
      <c r="H28" s="41"/>
      <c r="I28" s="40"/>
      <c r="J28" s="39"/>
      <c r="K28" s="41"/>
      <c r="L28" s="39"/>
      <c r="M28" s="39"/>
      <c r="N28" s="39"/>
      <c r="O28" s="40"/>
      <c r="P28" s="39"/>
      <c r="Q28" s="39"/>
      <c r="R28" s="68">
        <f>(G28*S28+H28*T28+I28*U28+J28*V28+K28*W28+L28*X28+M28*Y28+N28*Z28+O28*AA28+P28*AB28+Q28*AC28)*(1-$F$9)</f>
        <v>0</v>
      </c>
      <c r="S28" s="38">
        <v>380</v>
      </c>
      <c r="T28" s="38">
        <v>380</v>
      </c>
      <c r="U28" s="38">
        <v>380</v>
      </c>
      <c r="V28" s="38"/>
      <c r="W28" s="38">
        <v>380</v>
      </c>
      <c r="X28" s="38"/>
      <c r="Y28" s="38"/>
      <c r="Z28" s="38"/>
      <c r="AA28" s="38">
        <v>380</v>
      </c>
      <c r="AB28" s="38"/>
      <c r="AC28" s="38"/>
      <c r="AD28" s="42" t="s">
        <v>161</v>
      </c>
      <c r="AE28" s="42" t="s">
        <v>162</v>
      </c>
      <c r="AF28" s="42" t="s">
        <v>163</v>
      </c>
      <c r="AG28" s="38"/>
      <c r="AH28" s="42" t="s">
        <v>164</v>
      </c>
      <c r="AI28" s="38"/>
      <c r="AJ28" s="38"/>
      <c r="AK28" s="38"/>
      <c r="AL28" s="42" t="s">
        <v>165</v>
      </c>
      <c r="AM28" s="38"/>
      <c r="AN28" s="38"/>
      <c r="AO28" s="60"/>
    </row>
    <row r="29" spans="1:68" x14ac:dyDescent="0.2">
      <c r="B29" s="51" t="s">
        <v>166</v>
      </c>
      <c r="C29" s="38" t="s">
        <v>31</v>
      </c>
      <c r="D29" s="38" t="s">
        <v>167</v>
      </c>
      <c r="E29" s="73">
        <v>380</v>
      </c>
      <c r="F29" s="77">
        <f>IF(MIN(S29:AC29)=MAX(S29:AC29),ROUND(MIN(S29:AC29)*(1-$F$9),0),ROUND(MIN(S29:AC29)*(1-$F$9),0)&amp;"-"&amp;ROUND(MAX(S29:AC29)*(1-$F$9),0))</f>
        <v>334</v>
      </c>
      <c r="G29" s="39"/>
      <c r="H29" s="41"/>
      <c r="I29" s="40"/>
      <c r="J29" s="39"/>
      <c r="K29" s="40"/>
      <c r="L29" s="39"/>
      <c r="M29" s="40"/>
      <c r="N29" s="39"/>
      <c r="O29" s="40"/>
      <c r="P29" s="39"/>
      <c r="Q29" s="39"/>
      <c r="R29" s="68">
        <f>(G29*S29+H29*T29+I29*U29+J29*V29+K29*W29+L29*X29+M29*Y29+N29*Z29+O29*AA29+P29*AB29+Q29*AC29)*(1-$F$9)</f>
        <v>0</v>
      </c>
      <c r="S29" s="38"/>
      <c r="T29" s="38">
        <v>380</v>
      </c>
      <c r="U29" s="38">
        <v>380</v>
      </c>
      <c r="V29" s="38"/>
      <c r="W29" s="38">
        <v>380</v>
      </c>
      <c r="X29" s="38"/>
      <c r="Y29" s="38">
        <v>380</v>
      </c>
      <c r="Z29" s="38"/>
      <c r="AA29" s="38">
        <v>380</v>
      </c>
      <c r="AB29" s="38"/>
      <c r="AC29" s="38"/>
      <c r="AD29" s="38"/>
      <c r="AE29" s="42" t="s">
        <v>168</v>
      </c>
      <c r="AF29" s="42" t="s">
        <v>169</v>
      </c>
      <c r="AG29" s="38"/>
      <c r="AH29" s="42" t="s">
        <v>170</v>
      </c>
      <c r="AI29" s="38"/>
      <c r="AJ29" s="42" t="s">
        <v>171</v>
      </c>
      <c r="AK29" s="38"/>
      <c r="AL29" s="42" t="s">
        <v>172</v>
      </c>
      <c r="AM29" s="38"/>
      <c r="AN29" s="38"/>
      <c r="AO29" s="60"/>
    </row>
    <row r="30" spans="1:68" ht="12" thickBot="1" x14ac:dyDescent="0.25">
      <c r="B30" s="52" t="s">
        <v>173</v>
      </c>
      <c r="C30" s="53" t="s">
        <v>31</v>
      </c>
      <c r="D30" s="53" t="s">
        <v>174</v>
      </c>
      <c r="E30" s="74">
        <v>380</v>
      </c>
      <c r="F30" s="78">
        <f>IF(MIN(S30:AC30)=MAX(S30:AC30),ROUND(MIN(S30:AC30)*(1-$F$9),0),ROUND(MIN(S30:AC30)*(1-$F$9),0)&amp;"-"&amp;ROUND(MAX(S30:AC30)*(1-$F$9),0))</f>
        <v>334</v>
      </c>
      <c r="G30" s="54"/>
      <c r="H30" s="55"/>
      <c r="I30" s="55"/>
      <c r="J30" s="54"/>
      <c r="K30" s="55"/>
      <c r="L30" s="54"/>
      <c r="M30" s="55"/>
      <c r="N30" s="54"/>
      <c r="O30" s="56"/>
      <c r="P30" s="54"/>
      <c r="Q30" s="54"/>
      <c r="R30" s="69">
        <f>(G30*S30+H30*T30+I30*U30+J30*V30+K30*W30+L30*X30+M30*Y30+N30*Z30+O30*AA30+P30*AB30+Q30*AC30)*(1-$F$9)</f>
        <v>0</v>
      </c>
      <c r="S30" s="53"/>
      <c r="T30" s="53">
        <v>380</v>
      </c>
      <c r="U30" s="53">
        <v>380</v>
      </c>
      <c r="V30" s="53"/>
      <c r="W30" s="53">
        <v>380</v>
      </c>
      <c r="X30" s="53"/>
      <c r="Y30" s="53">
        <v>380</v>
      </c>
      <c r="Z30" s="53"/>
      <c r="AA30" s="53">
        <v>380</v>
      </c>
      <c r="AB30" s="53"/>
      <c r="AC30" s="53"/>
      <c r="AD30" s="53"/>
      <c r="AE30" s="57" t="s">
        <v>175</v>
      </c>
      <c r="AF30" s="57" t="s">
        <v>176</v>
      </c>
      <c r="AG30" s="53"/>
      <c r="AH30" s="57" t="s">
        <v>177</v>
      </c>
      <c r="AI30" s="53"/>
      <c r="AJ30" s="57" t="s">
        <v>178</v>
      </c>
      <c r="AK30" s="53"/>
      <c r="AL30" s="57" t="s">
        <v>179</v>
      </c>
      <c r="AM30" s="53"/>
      <c r="AN30" s="53"/>
      <c r="AO30" s="61"/>
    </row>
    <row r="31" spans="1:68" s="34" customFormat="1" ht="15.75" thickBot="1" x14ac:dyDescent="0.25">
      <c r="A31" s="33"/>
      <c r="B31" s="35" t="s">
        <v>180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7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</row>
    <row r="32" spans="1:68" x14ac:dyDescent="0.2">
      <c r="B32" s="62" t="s">
        <v>181</v>
      </c>
      <c r="C32" s="45" t="s">
        <v>182</v>
      </c>
      <c r="D32" s="45" t="s">
        <v>183</v>
      </c>
      <c r="E32" s="72">
        <v>250</v>
      </c>
      <c r="F32" s="76">
        <f>IF(MIN(S32:AC32)=MAX(S32:AC32),ROUND(MIN(S32:AC32)*(1-$F$9),0),ROUND(MIN(S32:AC32)*(1-$F$9),0)&amp;"-"&amp;ROUND(MAX(S32:AC32)*(1-$F$9),0))</f>
        <v>220</v>
      </c>
      <c r="G32" s="46"/>
      <c r="H32" s="46"/>
      <c r="I32" s="46"/>
      <c r="J32" s="47"/>
      <c r="K32" s="46"/>
      <c r="L32" s="48"/>
      <c r="M32" s="46"/>
      <c r="N32" s="47"/>
      <c r="O32" s="46"/>
      <c r="P32" s="47"/>
      <c r="Q32" s="46"/>
      <c r="R32" s="67">
        <f>(G32*S32+H32*T32+I32*U32+J32*V32+K32*W32+L32*X32+M32*Y32+N32*Z32+O32*AA32+P32*AB32+Q32*AC32)*(1-$F$9)</f>
        <v>0</v>
      </c>
      <c r="S32" s="45"/>
      <c r="T32" s="45"/>
      <c r="U32" s="45"/>
      <c r="V32" s="45">
        <v>250</v>
      </c>
      <c r="W32" s="45"/>
      <c r="X32" s="45">
        <v>250</v>
      </c>
      <c r="Y32" s="45"/>
      <c r="Z32" s="45">
        <v>250</v>
      </c>
      <c r="AA32" s="45"/>
      <c r="AB32" s="45">
        <v>250</v>
      </c>
      <c r="AC32" s="45"/>
      <c r="AD32" s="45"/>
      <c r="AE32" s="45"/>
      <c r="AF32" s="45"/>
      <c r="AG32" s="49" t="s">
        <v>184</v>
      </c>
      <c r="AH32" s="45"/>
      <c r="AI32" s="49" t="s">
        <v>185</v>
      </c>
      <c r="AJ32" s="45"/>
      <c r="AK32" s="49" t="s">
        <v>186</v>
      </c>
      <c r="AL32" s="45"/>
      <c r="AM32" s="49" t="s">
        <v>187</v>
      </c>
      <c r="AN32" s="45"/>
      <c r="AO32" s="59"/>
    </row>
    <row r="33" spans="1:68" x14ac:dyDescent="0.2">
      <c r="B33" s="51" t="s">
        <v>188</v>
      </c>
      <c r="C33" s="38" t="s">
        <v>31</v>
      </c>
      <c r="D33" s="38" t="s">
        <v>189</v>
      </c>
      <c r="E33" s="73">
        <v>210</v>
      </c>
      <c r="F33" s="77">
        <f>IF(MIN(S33:AC33)=MAX(S33:AC33),ROUND(MIN(S33:AC33)*(1-$F$9),0),ROUND(MIN(S33:AC33)*(1-$F$9),0)&amp;"-"&amp;ROUND(MAX(S33:AC33)*(1-$F$9),0))</f>
        <v>185</v>
      </c>
      <c r="G33" s="39"/>
      <c r="H33" s="40"/>
      <c r="I33" s="43"/>
      <c r="J33" s="39"/>
      <c r="K33" s="43"/>
      <c r="L33" s="39"/>
      <c r="M33" s="43"/>
      <c r="N33" s="39"/>
      <c r="O33" s="40"/>
      <c r="P33" s="39"/>
      <c r="Q33" s="39"/>
      <c r="R33" s="68">
        <f>(G33*S33+H33*T33+I33*U33+J33*V33+K33*W33+L33*X33+M33*Y33+N33*Z33+O33*AA33+P33*AB33+Q33*AC33)*(1-$F$9)</f>
        <v>0</v>
      </c>
      <c r="S33" s="38"/>
      <c r="T33" s="38">
        <v>210</v>
      </c>
      <c r="U33" s="38">
        <v>210</v>
      </c>
      <c r="V33" s="38"/>
      <c r="W33" s="38">
        <v>210</v>
      </c>
      <c r="X33" s="38"/>
      <c r="Y33" s="38">
        <v>210</v>
      </c>
      <c r="Z33" s="38"/>
      <c r="AA33" s="38">
        <v>210</v>
      </c>
      <c r="AB33" s="38"/>
      <c r="AC33" s="38"/>
      <c r="AD33" s="38"/>
      <c r="AE33" s="42" t="s">
        <v>190</v>
      </c>
      <c r="AF33" s="42" t="s">
        <v>191</v>
      </c>
      <c r="AG33" s="38"/>
      <c r="AH33" s="42" t="s">
        <v>192</v>
      </c>
      <c r="AI33" s="38"/>
      <c r="AJ33" s="42" t="s">
        <v>193</v>
      </c>
      <c r="AK33" s="38"/>
      <c r="AL33" s="42" t="s">
        <v>194</v>
      </c>
      <c r="AM33" s="38"/>
      <c r="AN33" s="38"/>
      <c r="AO33" s="60"/>
    </row>
    <row r="34" spans="1:68" x14ac:dyDescent="0.2">
      <c r="B34" s="51" t="s">
        <v>195</v>
      </c>
      <c r="C34" s="38" t="s">
        <v>31</v>
      </c>
      <c r="D34" s="38" t="s">
        <v>189</v>
      </c>
      <c r="E34" s="73">
        <v>230</v>
      </c>
      <c r="F34" s="77">
        <f>IF(MIN(S34:AC34)=MAX(S34:AC34),ROUND(MIN(S34:AC34)*(1-$F$9),0),ROUND(MIN(S34:AC34)*(1-$F$9),0)&amp;"-"&amp;ROUND(MAX(S34:AC34)*(1-$F$9),0))</f>
        <v>202</v>
      </c>
      <c r="G34" s="39"/>
      <c r="H34" s="43"/>
      <c r="I34" s="40"/>
      <c r="J34" s="39"/>
      <c r="K34" s="40"/>
      <c r="L34" s="39"/>
      <c r="M34" s="41"/>
      <c r="N34" s="39"/>
      <c r="O34" s="40"/>
      <c r="P34" s="39"/>
      <c r="Q34" s="39"/>
      <c r="R34" s="68">
        <f>(G34*S34+H34*T34+I34*U34+J34*V34+K34*W34+L34*X34+M34*Y34+N34*Z34+O34*AA34+P34*AB34+Q34*AC34)*(1-$F$9)</f>
        <v>0</v>
      </c>
      <c r="S34" s="38"/>
      <c r="T34" s="38">
        <v>230</v>
      </c>
      <c r="U34" s="38">
        <v>230</v>
      </c>
      <c r="V34" s="38"/>
      <c r="W34" s="38">
        <v>230</v>
      </c>
      <c r="X34" s="38"/>
      <c r="Y34" s="38">
        <v>230</v>
      </c>
      <c r="Z34" s="38"/>
      <c r="AA34" s="38">
        <v>230</v>
      </c>
      <c r="AB34" s="38"/>
      <c r="AC34" s="38"/>
      <c r="AD34" s="38"/>
      <c r="AE34" s="42" t="s">
        <v>196</v>
      </c>
      <c r="AF34" s="42" t="s">
        <v>197</v>
      </c>
      <c r="AG34" s="38"/>
      <c r="AH34" s="42" t="s">
        <v>198</v>
      </c>
      <c r="AI34" s="38"/>
      <c r="AJ34" s="42" t="s">
        <v>199</v>
      </c>
      <c r="AK34" s="38"/>
      <c r="AL34" s="42" t="s">
        <v>200</v>
      </c>
      <c r="AM34" s="38"/>
      <c r="AN34" s="38"/>
      <c r="AO34" s="60"/>
    </row>
    <row r="35" spans="1:68" x14ac:dyDescent="0.2">
      <c r="B35" s="51" t="s">
        <v>201</v>
      </c>
      <c r="C35" s="38" t="s">
        <v>31</v>
      </c>
      <c r="D35" s="42" t="s">
        <v>202</v>
      </c>
      <c r="E35" s="73">
        <v>210</v>
      </c>
      <c r="F35" s="77">
        <f>IF(MIN(S35:AC35)=MAX(S35:AC35),ROUND(MIN(S35:AC35)*(1-$F$9),0),ROUND(MIN(S35:AC35)*(1-$F$9),0)&amp;"-"&amp;ROUND(MAX(S35:AC35)*(1-$F$9),0))</f>
        <v>185</v>
      </c>
      <c r="G35" s="39"/>
      <c r="H35" s="39"/>
      <c r="I35" s="39"/>
      <c r="J35" s="40"/>
      <c r="K35" s="39"/>
      <c r="L35" s="41"/>
      <c r="M35" s="39"/>
      <c r="N35" s="40"/>
      <c r="O35" s="39"/>
      <c r="P35" s="40"/>
      <c r="Q35" s="39"/>
      <c r="R35" s="68">
        <f>(G35*S35+H35*T35+I35*U35+J35*V35+K35*W35+L35*X35+M35*Y35+N35*Z35+O35*AA35+P35*AB35+Q35*AC35)*(1-$F$9)</f>
        <v>0</v>
      </c>
      <c r="S35" s="38"/>
      <c r="T35" s="38"/>
      <c r="U35" s="38"/>
      <c r="V35" s="38">
        <v>210</v>
      </c>
      <c r="W35" s="38"/>
      <c r="X35" s="38">
        <v>210</v>
      </c>
      <c r="Y35" s="38"/>
      <c r="Z35" s="38">
        <v>210</v>
      </c>
      <c r="AA35" s="38"/>
      <c r="AB35" s="38">
        <v>210</v>
      </c>
      <c r="AC35" s="38"/>
      <c r="AD35" s="38"/>
      <c r="AE35" s="38"/>
      <c r="AF35" s="38"/>
      <c r="AG35" s="42" t="s">
        <v>203</v>
      </c>
      <c r="AH35" s="38"/>
      <c r="AI35" s="42" t="s">
        <v>204</v>
      </c>
      <c r="AJ35" s="38"/>
      <c r="AK35" s="42" t="s">
        <v>205</v>
      </c>
      <c r="AL35" s="38"/>
      <c r="AM35" s="42" t="s">
        <v>206</v>
      </c>
      <c r="AN35" s="38"/>
      <c r="AO35" s="60"/>
    </row>
    <row r="36" spans="1:68" ht="12" thickBot="1" x14ac:dyDescent="0.25">
      <c r="B36" s="52" t="s">
        <v>207</v>
      </c>
      <c r="C36" s="53" t="s">
        <v>31</v>
      </c>
      <c r="D36" s="53" t="s">
        <v>208</v>
      </c>
      <c r="E36" s="74">
        <v>250</v>
      </c>
      <c r="F36" s="78">
        <f>IF(MIN(S36:AC36)=MAX(S36:AC36),ROUND(MIN(S36:AC36)*(1-$F$9),0),ROUND(MIN(S36:AC36)*(1-$F$9),0)&amp;"-"&amp;ROUND(MAX(S36:AC36)*(1-$F$9),0))</f>
        <v>220</v>
      </c>
      <c r="G36" s="54"/>
      <c r="H36" s="54"/>
      <c r="I36" s="54"/>
      <c r="J36" s="58"/>
      <c r="K36" s="54"/>
      <c r="L36" s="56"/>
      <c r="M36" s="54"/>
      <c r="N36" s="56"/>
      <c r="O36" s="54"/>
      <c r="P36" s="56"/>
      <c r="Q36" s="54"/>
      <c r="R36" s="69">
        <f>(G36*S36+H36*T36+I36*U36+J36*V36+K36*W36+L36*X36+M36*Y36+N36*Z36+O36*AA36+P36*AB36+Q36*AC36)*(1-$F$9)</f>
        <v>0</v>
      </c>
      <c r="S36" s="53"/>
      <c r="T36" s="53"/>
      <c r="U36" s="53"/>
      <c r="V36" s="53">
        <v>250</v>
      </c>
      <c r="W36" s="53"/>
      <c r="X36" s="53">
        <v>250</v>
      </c>
      <c r="Y36" s="53"/>
      <c r="Z36" s="53">
        <v>250</v>
      </c>
      <c r="AA36" s="53"/>
      <c r="AB36" s="53">
        <v>250</v>
      </c>
      <c r="AC36" s="53"/>
      <c r="AD36" s="53"/>
      <c r="AE36" s="53"/>
      <c r="AF36" s="53"/>
      <c r="AG36" s="57" t="s">
        <v>209</v>
      </c>
      <c r="AH36" s="53"/>
      <c r="AI36" s="57" t="s">
        <v>210</v>
      </c>
      <c r="AJ36" s="53"/>
      <c r="AK36" s="57" t="s">
        <v>211</v>
      </c>
      <c r="AL36" s="53"/>
      <c r="AM36" s="57" t="s">
        <v>212</v>
      </c>
      <c r="AN36" s="53"/>
      <c r="AO36" s="61"/>
    </row>
    <row r="37" spans="1:68" s="34" customFormat="1" ht="15.75" thickBot="1" x14ac:dyDescent="0.25">
      <c r="A37" s="33"/>
      <c r="B37" s="35" t="s">
        <v>213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7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</row>
    <row r="38" spans="1:68" x14ac:dyDescent="0.2">
      <c r="B38" s="44" t="s">
        <v>214</v>
      </c>
      <c r="C38" s="45" t="s">
        <v>31</v>
      </c>
      <c r="D38" s="45" t="s">
        <v>189</v>
      </c>
      <c r="E38" s="72">
        <v>484</v>
      </c>
      <c r="F38" s="76">
        <f>IF(MIN(S38:AC38)=MAX(S38:AC38),ROUND(MIN(S38:AC38)*(1-$F$9),0),ROUND(MIN(S38:AC38)*(1-$F$9),0)&amp;"-"&amp;ROUND(MAX(S38:AC38)*(1-$F$9),0))</f>
        <v>426</v>
      </c>
      <c r="G38" s="46"/>
      <c r="H38" s="48"/>
      <c r="I38" s="50"/>
      <c r="J38" s="46"/>
      <c r="K38" s="50"/>
      <c r="L38" s="46"/>
      <c r="M38" s="50"/>
      <c r="N38" s="46"/>
      <c r="O38" s="50"/>
      <c r="P38" s="46"/>
      <c r="Q38" s="46"/>
      <c r="R38" s="67">
        <f>(G38*S38+H38*T38+I38*U38+J38*V38+K38*W38+L38*X38+M38*Y38+N38*Z38+O38*AA38+P38*AB38+Q38*AC38)*(1-$F$9)</f>
        <v>0</v>
      </c>
      <c r="S38" s="45"/>
      <c r="T38" s="45">
        <v>484</v>
      </c>
      <c r="U38" s="45">
        <v>484</v>
      </c>
      <c r="V38" s="45"/>
      <c r="W38" s="45">
        <v>484</v>
      </c>
      <c r="X38" s="45"/>
      <c r="Y38" s="45">
        <v>484</v>
      </c>
      <c r="Z38" s="45"/>
      <c r="AA38" s="45">
        <v>484</v>
      </c>
      <c r="AB38" s="45"/>
      <c r="AC38" s="45"/>
      <c r="AD38" s="45"/>
      <c r="AE38" s="49" t="s">
        <v>215</v>
      </c>
      <c r="AF38" s="49" t="s">
        <v>216</v>
      </c>
      <c r="AG38" s="45"/>
      <c r="AH38" s="49" t="s">
        <v>217</v>
      </c>
      <c r="AI38" s="45"/>
      <c r="AJ38" s="49" t="s">
        <v>218</v>
      </c>
      <c r="AK38" s="45"/>
      <c r="AL38" s="49" t="s">
        <v>219</v>
      </c>
      <c r="AM38" s="45"/>
      <c r="AN38" s="45"/>
      <c r="AO38" s="59"/>
    </row>
    <row r="39" spans="1:68" x14ac:dyDescent="0.2">
      <c r="B39" s="51" t="s">
        <v>220</v>
      </c>
      <c r="C39" s="38" t="s">
        <v>221</v>
      </c>
      <c r="D39" s="38" t="s">
        <v>189</v>
      </c>
      <c r="E39" s="73">
        <v>473</v>
      </c>
      <c r="F39" s="77">
        <f>IF(MIN(S39:AC39)=MAX(S39:AC39),ROUND(MIN(S39:AC39)*(1-$F$9),0),ROUND(MIN(S39:AC39)*(1-$F$9),0)&amp;"-"&amp;ROUND(MAX(S39:AC39)*(1-$F$9),0))</f>
        <v>416</v>
      </c>
      <c r="G39" s="39"/>
      <c r="H39" s="40"/>
      <c r="I39" s="41"/>
      <c r="J39" s="39"/>
      <c r="K39" s="41"/>
      <c r="L39" s="39"/>
      <c r="M39" s="41"/>
      <c r="N39" s="39"/>
      <c r="O39" s="40"/>
      <c r="P39" s="39"/>
      <c r="Q39" s="39"/>
      <c r="R39" s="68">
        <f>(G39*S39+H39*T39+I39*U39+J39*V39+K39*W39+L39*X39+M39*Y39+N39*Z39+O39*AA39+P39*AB39+Q39*AC39)*(1-$F$9)</f>
        <v>0</v>
      </c>
      <c r="S39" s="38"/>
      <c r="T39" s="38">
        <v>473</v>
      </c>
      <c r="U39" s="38">
        <v>473</v>
      </c>
      <c r="V39" s="38"/>
      <c r="W39" s="38">
        <v>473</v>
      </c>
      <c r="X39" s="38"/>
      <c r="Y39" s="38">
        <v>473</v>
      </c>
      <c r="Z39" s="38"/>
      <c r="AA39" s="38">
        <v>473</v>
      </c>
      <c r="AB39" s="38"/>
      <c r="AC39" s="38"/>
      <c r="AD39" s="38"/>
      <c r="AE39" s="42" t="s">
        <v>222</v>
      </c>
      <c r="AF39" s="42" t="s">
        <v>223</v>
      </c>
      <c r="AG39" s="38"/>
      <c r="AH39" s="42" t="s">
        <v>224</v>
      </c>
      <c r="AI39" s="38"/>
      <c r="AJ39" s="42" t="s">
        <v>225</v>
      </c>
      <c r="AK39" s="38"/>
      <c r="AL39" s="42" t="s">
        <v>226</v>
      </c>
      <c r="AM39" s="38"/>
      <c r="AN39" s="38"/>
      <c r="AO39" s="60"/>
    </row>
    <row r="40" spans="1:68" x14ac:dyDescent="0.2">
      <c r="B40" s="51" t="s">
        <v>227</v>
      </c>
      <c r="C40" s="38" t="s">
        <v>221</v>
      </c>
      <c r="D40" s="38" t="s">
        <v>189</v>
      </c>
      <c r="E40" s="73">
        <v>726</v>
      </c>
      <c r="F40" s="77">
        <f>IF(MIN(S40:AC40)=MAX(S40:AC40),ROUND(MIN(S40:AC40)*(1-$F$9),0),ROUND(MIN(S40:AC40)*(1-$F$9),0)&amp;"-"&amp;ROUND(MAX(S40:AC40)*(1-$F$9),0))</f>
        <v>639</v>
      </c>
      <c r="G40" s="39"/>
      <c r="H40" s="40"/>
      <c r="I40" s="43"/>
      <c r="J40" s="39"/>
      <c r="K40" s="43"/>
      <c r="L40" s="39"/>
      <c r="M40" s="43"/>
      <c r="N40" s="39"/>
      <c r="O40" s="40"/>
      <c r="P40" s="39"/>
      <c r="Q40" s="39"/>
      <c r="R40" s="68">
        <f>(G40*S40+H40*T40+I40*U40+J40*V40+K40*W40+L40*X40+M40*Y40+N40*Z40+O40*AA40+P40*AB40+Q40*AC40)*(1-$F$9)</f>
        <v>0</v>
      </c>
      <c r="S40" s="38"/>
      <c r="T40" s="38">
        <v>726</v>
      </c>
      <c r="U40" s="38">
        <v>726</v>
      </c>
      <c r="V40" s="38"/>
      <c r="W40" s="38">
        <v>726</v>
      </c>
      <c r="X40" s="38"/>
      <c r="Y40" s="38">
        <v>726</v>
      </c>
      <c r="Z40" s="38"/>
      <c r="AA40" s="38">
        <v>726</v>
      </c>
      <c r="AB40" s="38"/>
      <c r="AC40" s="38"/>
      <c r="AD40" s="38"/>
      <c r="AE40" s="42" t="s">
        <v>228</v>
      </c>
      <c r="AF40" s="42" t="s">
        <v>229</v>
      </c>
      <c r="AG40" s="38"/>
      <c r="AH40" s="42" t="s">
        <v>230</v>
      </c>
      <c r="AI40" s="38"/>
      <c r="AJ40" s="42" t="s">
        <v>231</v>
      </c>
      <c r="AK40" s="38"/>
      <c r="AL40" s="42" t="s">
        <v>232</v>
      </c>
      <c r="AM40" s="38"/>
      <c r="AN40" s="38"/>
      <c r="AO40" s="60"/>
    </row>
    <row r="41" spans="1:68" x14ac:dyDescent="0.2">
      <c r="B41" s="51" t="s">
        <v>233</v>
      </c>
      <c r="C41" s="38" t="s">
        <v>31</v>
      </c>
      <c r="D41" s="42" t="s">
        <v>234</v>
      </c>
      <c r="E41" s="73">
        <v>582</v>
      </c>
      <c r="F41" s="77">
        <f>IF(MIN(S41:AC41)=MAX(S41:AC41),ROUND(MIN(S41:AC41)*(1-$F$9),0),ROUND(MIN(S41:AC41)*(1-$F$9),0)&amp;"-"&amp;ROUND(MAX(S41:AC41)*(1-$F$9),0))</f>
        <v>512</v>
      </c>
      <c r="G41" s="39"/>
      <c r="H41" s="39"/>
      <c r="I41" s="39"/>
      <c r="J41" s="43"/>
      <c r="K41" s="39"/>
      <c r="L41" s="43"/>
      <c r="M41" s="39"/>
      <c r="N41" s="43"/>
      <c r="O41" s="39"/>
      <c r="P41" s="43"/>
      <c r="Q41" s="39"/>
      <c r="R41" s="68">
        <f>(G41*S41+H41*T41+I41*U41+J41*V41+K41*W41+L41*X41+M41*Y41+N41*Z41+O41*AA41+P41*AB41+Q41*AC41)*(1-$F$9)</f>
        <v>0</v>
      </c>
      <c r="S41" s="38"/>
      <c r="T41" s="38"/>
      <c r="U41" s="38"/>
      <c r="V41" s="38">
        <v>582</v>
      </c>
      <c r="W41" s="38"/>
      <c r="X41" s="38">
        <v>582</v>
      </c>
      <c r="Y41" s="38"/>
      <c r="Z41" s="38">
        <v>582</v>
      </c>
      <c r="AA41" s="38"/>
      <c r="AB41" s="38">
        <v>582</v>
      </c>
      <c r="AC41" s="38"/>
      <c r="AD41" s="38"/>
      <c r="AE41" s="38"/>
      <c r="AF41" s="38"/>
      <c r="AG41" s="42" t="s">
        <v>235</v>
      </c>
      <c r="AH41" s="38"/>
      <c r="AI41" s="42" t="s">
        <v>236</v>
      </c>
      <c r="AJ41" s="38"/>
      <c r="AK41" s="42" t="s">
        <v>237</v>
      </c>
      <c r="AL41" s="38"/>
      <c r="AM41" s="42" t="s">
        <v>238</v>
      </c>
      <c r="AN41" s="38"/>
      <c r="AO41" s="60"/>
    </row>
    <row r="42" spans="1:68" x14ac:dyDescent="0.2">
      <c r="B42" s="51" t="s">
        <v>239</v>
      </c>
      <c r="C42" s="38" t="s">
        <v>240</v>
      </c>
      <c r="D42" s="38" t="s">
        <v>241</v>
      </c>
      <c r="E42" s="73">
        <v>633</v>
      </c>
      <c r="F42" s="77">
        <f>IF(MIN(S42:AC42)=MAX(S42:AC42),ROUND(MIN(S42:AC42)*(1-$F$9),0),ROUND(MIN(S42:AC42)*(1-$F$9),0)&amp;"-"&amp;ROUND(MAX(S42:AC42)*(1-$F$9),0))</f>
        <v>557</v>
      </c>
      <c r="G42" s="39"/>
      <c r="H42" s="39"/>
      <c r="I42" s="39"/>
      <c r="J42" s="43"/>
      <c r="K42" s="39"/>
      <c r="L42" s="43"/>
      <c r="M42" s="39"/>
      <c r="N42" s="41"/>
      <c r="O42" s="39"/>
      <c r="P42" s="40"/>
      <c r="Q42" s="39"/>
      <c r="R42" s="68">
        <f>(G42*S42+H42*T42+I42*U42+J42*V42+K42*W42+L42*X42+M42*Y42+N42*Z42+O42*AA42+P42*AB42+Q42*AC42)*(1-$F$9)</f>
        <v>0</v>
      </c>
      <c r="S42" s="38"/>
      <c r="T42" s="38"/>
      <c r="U42" s="38"/>
      <c r="V42" s="38">
        <v>633</v>
      </c>
      <c r="W42" s="38"/>
      <c r="X42" s="38">
        <v>633</v>
      </c>
      <c r="Y42" s="38"/>
      <c r="Z42" s="38">
        <v>633</v>
      </c>
      <c r="AA42" s="38"/>
      <c r="AB42" s="38">
        <v>633</v>
      </c>
      <c r="AC42" s="38"/>
      <c r="AD42" s="38"/>
      <c r="AE42" s="38"/>
      <c r="AF42" s="38"/>
      <c r="AG42" s="42" t="s">
        <v>242</v>
      </c>
      <c r="AH42" s="38"/>
      <c r="AI42" s="42" t="s">
        <v>243</v>
      </c>
      <c r="AJ42" s="38"/>
      <c r="AK42" s="42" t="s">
        <v>244</v>
      </c>
      <c r="AL42" s="38"/>
      <c r="AM42" s="42" t="s">
        <v>245</v>
      </c>
      <c r="AN42" s="38"/>
      <c r="AO42" s="60"/>
    </row>
    <row r="43" spans="1:68" x14ac:dyDescent="0.2">
      <c r="B43" s="51" t="s">
        <v>246</v>
      </c>
      <c r="C43" s="38" t="s">
        <v>240</v>
      </c>
      <c r="D43" s="42" t="s">
        <v>247</v>
      </c>
      <c r="E43" s="73">
        <v>582</v>
      </c>
      <c r="F43" s="77">
        <f>IF(MIN(S43:AC43)=MAX(S43:AC43),ROUND(MIN(S43:AC43)*(1-$F$9),0),ROUND(MIN(S43:AC43)*(1-$F$9),0)&amp;"-"&amp;ROUND(MAX(S43:AC43)*(1-$F$9),0))</f>
        <v>512</v>
      </c>
      <c r="G43" s="39"/>
      <c r="H43" s="39"/>
      <c r="I43" s="39"/>
      <c r="J43" s="43"/>
      <c r="K43" s="39"/>
      <c r="L43" s="43"/>
      <c r="M43" s="39"/>
      <c r="N43" s="43"/>
      <c r="O43" s="39"/>
      <c r="P43" s="40"/>
      <c r="Q43" s="39"/>
      <c r="R43" s="68">
        <f>(G43*S43+H43*T43+I43*U43+J43*V43+K43*W43+L43*X43+M43*Y43+N43*Z43+O43*AA43+P43*AB43+Q43*AC43)*(1-$F$9)</f>
        <v>0</v>
      </c>
      <c r="S43" s="38"/>
      <c r="T43" s="38"/>
      <c r="U43" s="38"/>
      <c r="V43" s="38">
        <v>582</v>
      </c>
      <c r="W43" s="38"/>
      <c r="X43" s="38">
        <v>582</v>
      </c>
      <c r="Y43" s="38"/>
      <c r="Z43" s="38">
        <v>582</v>
      </c>
      <c r="AA43" s="38"/>
      <c r="AB43" s="38">
        <v>582</v>
      </c>
      <c r="AC43" s="38"/>
      <c r="AD43" s="38"/>
      <c r="AE43" s="38"/>
      <c r="AF43" s="38"/>
      <c r="AG43" s="42" t="s">
        <v>248</v>
      </c>
      <c r="AH43" s="38"/>
      <c r="AI43" s="42" t="s">
        <v>249</v>
      </c>
      <c r="AJ43" s="38"/>
      <c r="AK43" s="42" t="s">
        <v>250</v>
      </c>
      <c r="AL43" s="38"/>
      <c r="AM43" s="42" t="s">
        <v>251</v>
      </c>
      <c r="AN43" s="38"/>
      <c r="AO43" s="60"/>
    </row>
    <row r="44" spans="1:68" ht="12" thickBot="1" x14ac:dyDescent="0.25">
      <c r="B44" s="52" t="s">
        <v>252</v>
      </c>
      <c r="C44" s="53" t="s">
        <v>240</v>
      </c>
      <c r="D44" s="57" t="s">
        <v>253</v>
      </c>
      <c r="E44" s="74">
        <v>898</v>
      </c>
      <c r="F44" s="78">
        <f>IF(MIN(S44:AC44)=MAX(S44:AC44),ROUND(MIN(S44:AC44)*(1-$F$9),0),ROUND(MIN(S44:AC44)*(1-$F$9),0)&amp;"-"&amp;ROUND(MAX(S44:AC44)*(1-$F$9),0))</f>
        <v>790</v>
      </c>
      <c r="G44" s="54"/>
      <c r="H44" s="54"/>
      <c r="I44" s="54"/>
      <c r="J44" s="55"/>
      <c r="K44" s="54"/>
      <c r="L44" s="55"/>
      <c r="M44" s="54"/>
      <c r="N44" s="55"/>
      <c r="O44" s="54"/>
      <c r="P44" s="55"/>
      <c r="Q44" s="54"/>
      <c r="R44" s="69">
        <f>(G44*S44+H44*T44+I44*U44+J44*V44+K44*W44+L44*X44+M44*Y44+N44*Z44+O44*AA44+P44*AB44+Q44*AC44)*(1-$F$9)</f>
        <v>0</v>
      </c>
      <c r="S44" s="53"/>
      <c r="T44" s="53"/>
      <c r="U44" s="53"/>
      <c r="V44" s="53">
        <v>898</v>
      </c>
      <c r="W44" s="53"/>
      <c r="X44" s="53">
        <v>898</v>
      </c>
      <c r="Y44" s="53"/>
      <c r="Z44" s="53">
        <v>898</v>
      </c>
      <c r="AA44" s="53"/>
      <c r="AB44" s="53">
        <v>898</v>
      </c>
      <c r="AC44" s="53"/>
      <c r="AD44" s="53"/>
      <c r="AE44" s="53"/>
      <c r="AF44" s="53"/>
      <c r="AG44" s="57" t="s">
        <v>254</v>
      </c>
      <c r="AH44" s="53"/>
      <c r="AI44" s="57" t="s">
        <v>255</v>
      </c>
      <c r="AJ44" s="53"/>
      <c r="AK44" s="57" t="s">
        <v>256</v>
      </c>
      <c r="AL44" s="53"/>
      <c r="AM44" s="57" t="s">
        <v>257</v>
      </c>
      <c r="AN44" s="53"/>
      <c r="AO44" s="61"/>
    </row>
  </sheetData>
  <sheetProtection password="CC8C" sheet="1" objects="1" scenarios="1" formatRows="0" autoFilter="0"/>
  <autoFilter ref="B9:D9"/>
  <mergeCells count="13">
    <mergeCell ref="R8:R9"/>
    <mergeCell ref="AO8:AO9"/>
    <mergeCell ref="G8:Q8"/>
    <mergeCell ref="B31:C31"/>
    <mergeCell ref="D31:AO31"/>
    <mergeCell ref="B37:C37"/>
    <mergeCell ref="D37:AO37"/>
    <mergeCell ref="B2:E3"/>
    <mergeCell ref="A8:A9"/>
    <mergeCell ref="B8:B9"/>
    <mergeCell ref="C8:C9"/>
    <mergeCell ref="D8:D9"/>
    <mergeCell ref="E8:E9"/>
  </mergeCells>
  <conditionalFormatting sqref="C4">
    <cfRule type="expression" dxfId="5" priority="1" stopIfTrue="1">
      <formula>IF(AND($C$4/1 &gt;=0,$C$4/1&lt;20000),TRUE,FALSE)</formula>
    </cfRule>
  </conditionalFormatting>
  <conditionalFormatting sqref="C5">
    <cfRule type="expression" dxfId="4" priority="2" stopIfTrue="1">
      <formula>IF(AND($C$5/0.88 &gt;=20000,$C$5/0.88&lt;40000),TRUE,FALSE)</formula>
    </cfRule>
  </conditionalFormatting>
  <conditionalFormatting sqref="C6">
    <cfRule type="expression" dxfId="3" priority="3" stopIfTrue="1">
      <formula>IF(AND($C$6/0.85 &gt;=40000,$C$6/0.85&lt;70000),TRUE,FALSE)</formula>
    </cfRule>
  </conditionalFormatting>
  <conditionalFormatting sqref="E4">
    <cfRule type="expression" dxfId="2" priority="4" stopIfTrue="1">
      <formula>IF(AND($E$4/0.82 &gt;=70000,$E$4/0.82&lt;120000),TRUE,FALSE)</formula>
    </cfRule>
  </conditionalFormatting>
  <conditionalFormatting sqref="E5">
    <cfRule type="expression" dxfId="1" priority="5" stopIfTrue="1">
      <formula>IF(AND($E$5/0.79 &gt;=120000,$E$5/0.79&lt;200000),TRUE,FALSE)</formula>
    </cfRule>
  </conditionalFormatting>
  <conditionalFormatting sqref="E6">
    <cfRule type="expression" dxfId="0" priority="6" stopIfTrue="1">
      <formula>IF($E$6/0.77 &gt;=200000,TRUE,FALSE)</formula>
    </cfRule>
  </conditionalFormatting>
  <hyperlinks>
    <hyperlink ref="B10" r:id="rId1" display="http://photobank.april-group.ru/big.php?img=000012050.jpg"/>
    <hyperlink ref="B11" r:id="rId2" display="http://photobank.april-group.ru/big.php?img=000015972.jpg"/>
    <hyperlink ref="B12" r:id="rId3" display="http://photobank.april-group.ru/big.php?img=000015973.jpg"/>
    <hyperlink ref="B13" r:id="rId4" display="http://photobank.april-group.ru/big.php?img=000015969.jpg"/>
    <hyperlink ref="B14" r:id="rId5" display="http://photobank.april-group.ru/big.php?img=000015962.jpg"/>
    <hyperlink ref="B15" r:id="rId6" display="http://photobank.april-group.ru/big.php?img=000049984.jpg"/>
    <hyperlink ref="B16" r:id="rId7" display="http://photobank.april-group.ru/big.php?img=000012053.jpg"/>
    <hyperlink ref="B17" r:id="rId8" display="http://photobank.april-group.ru/big.php?img=000012930.jpg"/>
    <hyperlink ref="B18" r:id="rId9" display="http://photobank.april-group.ru/big.php?img=000015974.jpg"/>
    <hyperlink ref="B19" r:id="rId10" display="http://photobank.april-group.ru/big.php?img=000012055.jpg"/>
    <hyperlink ref="B20" r:id="rId11" display="http://photobank.april-group.ru/big.php?img=000012928.jpg"/>
    <hyperlink ref="B21" r:id="rId12" display="http://photobank.april-group.ru/big.php?img=000015978.jpg"/>
    <hyperlink ref="B22" r:id="rId13" display="http://photobank.april-group.ru/big.php?img=000015977.jpg"/>
    <hyperlink ref="B23" r:id="rId14" display="http://photobank.april-group.ru/big.php?img=000011690.jpg"/>
    <hyperlink ref="B24" r:id="rId15" display="http://photobank.april-group.ru/big.php?img=000012629.jpg"/>
    <hyperlink ref="B25" r:id="rId16" display="http://photobank.april-group.ru/big.php?img=000012059.jpg"/>
    <hyperlink ref="B26" r:id="rId17" display="http://photobank.april-group.ru/big.php?img=000015981.jpg"/>
    <hyperlink ref="B27" r:id="rId18" display="http://photobank.april-group.ru/big.php?img=000015953.jpg"/>
    <hyperlink ref="B28" r:id="rId19" display="http://photobank.april-group.ru/big.php?img=000012931.jpg"/>
    <hyperlink ref="B29" r:id="rId20" display="http://photobank.april-group.ru/big.php?img=000015954.jpg"/>
    <hyperlink ref="B30" r:id="rId21" display="http://photobank.april-group.ru/big.php?img=000049985.jpg"/>
    <hyperlink ref="B33" r:id="rId22" display="http://photobank.april-group.ru/big.php?img=000015028.jpg"/>
    <hyperlink ref="B34" r:id="rId23" display="http://photobank.april-group.ru/big.php?img=000015029.jpg"/>
    <hyperlink ref="B35" r:id="rId24" display="http://photobank.april-group.ru/big.php?img=000015055.jpg"/>
    <hyperlink ref="B36" r:id="rId25" display="http://photobank.april-group.ru/big.php?img=000044733.jpg"/>
    <hyperlink ref="B38" r:id="rId26" display="http://photobank.april-group.ru/big.php?img=000015033.jpg"/>
    <hyperlink ref="B39" r:id="rId27" display="http://photobank.april-group.ru/big.php?img=000015034.jpg"/>
    <hyperlink ref="B40" r:id="rId28" display="http://photobank.april-group.ru/big.php?img=000015037.jpg"/>
    <hyperlink ref="B41" r:id="rId29" display="http://photobank.april-group.ru/big.php?img=000044734.jpg"/>
    <hyperlink ref="B42" r:id="rId30" display="http://photobank.april-group.ru/big.php?img=000044735.jpg"/>
    <hyperlink ref="B43" r:id="rId31" display="http://photobank.april-group.ru/big.php?img=000044736.jpg"/>
    <hyperlink ref="B44" r:id="rId32" display="http://photobank.april-group.ru/big.php?img=000015090.jpg"/>
  </hyperlinks>
  <pageMargins left="0" right="0" top="1.3779527559055118" bottom="0" header="0" footer="0"/>
  <pageSetup paperSize="9" orientation="landscape" r:id="rId33"/>
  <headerFooter>
    <oddHeader>&amp;L&amp;G</oddHeader>
  </headerFooter>
  <legacyDrawing r:id="rId34"/>
  <legacyDrawingHF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Прайс лист</vt:lpstr>
      <vt:lpstr>Лист1</vt:lpstr>
      <vt:lpstr>FirstRowList</vt:lpstr>
      <vt:lpstr>FirstSizeList</vt:lpstr>
      <vt:lpstr>LastCellPrice</vt:lpstr>
      <vt:lpstr>TotalPrice</vt:lpstr>
      <vt:lpstr>'Прайс лист'!Заголовки_для_печати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2016-04-05T01:09:24Z</dcterms:created>
  <dcterms:modified xsi:type="dcterms:W3CDTF">2016-04-05T01:09:42Z</dcterms:modified>
</cp:coreProperties>
</file>