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showSheetTabs="0" xWindow="0" yWindow="0" windowWidth="9300" windowHeight="4755" tabRatio="0"/>
  </bookViews>
  <sheets>
    <sheet name="Sheet1" sheetId="1" r:id="rId1"/>
  </sheets>
  <definedNames>
    <definedName name="адрес">Sheet1!#REF!</definedName>
  </definedNames>
  <calcPr calcId="125725"/>
</workbook>
</file>

<file path=xl/calcChain.xml><?xml version="1.0" encoding="utf-8"?>
<calcChain xmlns="http://schemas.openxmlformats.org/spreadsheetml/2006/main">
  <c r="P52" i="1"/>
  <c r="P51"/>
  <c r="P49"/>
  <c r="P48"/>
  <c r="P4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6"/>
  <c r="O52"/>
  <c r="O51"/>
  <c r="O49"/>
  <c r="O48"/>
  <c r="O46"/>
  <c r="O33"/>
  <c r="O34"/>
  <c r="O35"/>
  <c r="O36"/>
  <c r="O37"/>
  <c r="O38"/>
  <c r="O39"/>
  <c r="O40"/>
  <c r="O41"/>
  <c r="O42"/>
  <c r="O43"/>
  <c r="O44"/>
  <c r="J52"/>
  <c r="J51"/>
  <c r="J49"/>
  <c r="J48"/>
  <c r="J22"/>
  <c r="J23"/>
  <c r="J24"/>
  <c r="J25"/>
  <c r="I52"/>
  <c r="I51"/>
  <c r="I49"/>
  <c r="I48"/>
  <c r="I4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6"/>
  <c r="G24"/>
  <c r="N24"/>
  <c r="F24"/>
  <c r="M24"/>
  <c r="F52"/>
  <c r="F51"/>
  <c r="F49"/>
  <c r="F48"/>
  <c r="G52"/>
  <c r="G51"/>
  <c r="G49"/>
  <c r="G48"/>
  <c r="F46"/>
  <c r="G46"/>
  <c r="F40"/>
  <c r="F41"/>
  <c r="F42"/>
  <c r="F43"/>
  <c r="F44"/>
  <c r="G40"/>
  <c r="G41"/>
  <c r="G42"/>
  <c r="G43"/>
  <c r="G44"/>
  <c r="G39"/>
  <c r="F38"/>
  <c r="F39"/>
  <c r="G26"/>
  <c r="G27"/>
  <c r="G28"/>
  <c r="G29"/>
  <c r="G30"/>
  <c r="G31"/>
  <c r="G32"/>
  <c r="G33"/>
  <c r="G34"/>
  <c r="G35"/>
  <c r="G36"/>
  <c r="G37"/>
  <c r="G38"/>
  <c r="F26"/>
  <c r="F27"/>
  <c r="F28"/>
  <c r="F29"/>
  <c r="F30"/>
  <c r="F31"/>
  <c r="F32"/>
  <c r="F33"/>
  <c r="F34"/>
  <c r="F35"/>
  <c r="F36"/>
  <c r="F37"/>
  <c r="F18"/>
  <c r="F19"/>
  <c r="F20"/>
  <c r="F21"/>
  <c r="F22"/>
  <c r="F23"/>
  <c r="F25"/>
  <c r="G18"/>
  <c r="G19"/>
  <c r="G20"/>
  <c r="G21"/>
  <c r="G22"/>
  <c r="G23"/>
  <c r="G25"/>
  <c r="F16"/>
  <c r="F17"/>
  <c r="G16"/>
  <c r="G17"/>
  <c r="F12"/>
  <c r="M12"/>
  <c r="F13"/>
  <c r="M13"/>
  <c r="F14"/>
  <c r="M14"/>
  <c r="F15"/>
  <c r="G12"/>
  <c r="N12"/>
  <c r="G13"/>
  <c r="N13"/>
  <c r="G14"/>
  <c r="N14"/>
  <c r="G15"/>
  <c r="F6"/>
  <c r="M6"/>
  <c r="F7"/>
  <c r="M7"/>
  <c r="F8"/>
  <c r="M8"/>
  <c r="F9"/>
  <c r="M9"/>
  <c r="F10"/>
  <c r="M10"/>
  <c r="F11"/>
  <c r="M11"/>
  <c r="G6"/>
  <c r="N6"/>
  <c r="G7"/>
  <c r="N7"/>
  <c r="G8"/>
  <c r="N8"/>
  <c r="G9"/>
  <c r="N9"/>
  <c r="G10"/>
  <c r="N10"/>
  <c r="G11"/>
  <c r="N11"/>
  <c r="L3"/>
  <c r="M17"/>
  <c r="N17"/>
  <c r="M51"/>
  <c r="N51"/>
  <c r="M49"/>
  <c r="N49"/>
  <c r="M48"/>
  <c r="N48"/>
  <c r="N46"/>
  <c r="M46"/>
  <c r="N39"/>
  <c r="N40"/>
  <c r="N41"/>
  <c r="N42"/>
  <c r="N43"/>
  <c r="N44"/>
  <c r="N52"/>
  <c r="M39"/>
  <c r="M40"/>
  <c r="M41"/>
  <c r="M42"/>
  <c r="M43"/>
  <c r="M44"/>
  <c r="M52"/>
  <c r="N38"/>
  <c r="M38"/>
  <c r="N28"/>
  <c r="N29"/>
  <c r="N30"/>
  <c r="N31"/>
  <c r="N32"/>
  <c r="N33"/>
  <c r="N34"/>
  <c r="N35"/>
  <c r="N36"/>
  <c r="N37"/>
  <c r="M28"/>
  <c r="M29"/>
  <c r="M30"/>
  <c r="M31"/>
  <c r="M32"/>
  <c r="M34"/>
  <c r="M35"/>
  <c r="M36"/>
  <c r="M37"/>
  <c r="N27"/>
  <c r="M27"/>
  <c r="N26"/>
  <c r="M26"/>
  <c r="N25"/>
  <c r="M25"/>
  <c r="N23"/>
  <c r="M23"/>
  <c r="N22"/>
  <c r="M22"/>
  <c r="N21"/>
  <c r="M21"/>
  <c r="N20"/>
  <c r="M20"/>
  <c r="N19"/>
  <c r="M19"/>
  <c r="N18"/>
  <c r="M18"/>
  <c r="N16"/>
  <c r="M16"/>
  <c r="N15"/>
  <c r="M15"/>
  <c r="M33"/>
  <c r="M2" l="1"/>
  <c r="N2"/>
  <c r="P2"/>
  <c r="O2"/>
</calcChain>
</file>

<file path=xl/sharedStrings.xml><?xml version="1.0" encoding="utf-8"?>
<sst xmlns="http://schemas.openxmlformats.org/spreadsheetml/2006/main" count="155" uniqueCount="58">
  <si>
    <t>Наименование</t>
  </si>
  <si>
    <t xml:space="preserve">Заказ </t>
  </si>
  <si>
    <t>ИТОГО:</t>
  </si>
  <si>
    <t>№</t>
  </si>
  <si>
    <t>Наличие
шт.</t>
  </si>
  <si>
    <t xml:space="preserve"> </t>
  </si>
  <si>
    <t>Сумма при заказе до 200 т.р.</t>
  </si>
  <si>
    <t>Цена при сумме заказа до 1 млн.</t>
  </si>
  <si>
    <t>цвет</t>
  </si>
  <si>
    <t>серый</t>
  </si>
  <si>
    <t>синий</t>
  </si>
  <si>
    <t>размер</t>
  </si>
  <si>
    <t>18"</t>
  </si>
  <si>
    <t>JS858</t>
  </si>
  <si>
    <t>20"</t>
  </si>
  <si>
    <t>бело-синий</t>
  </si>
  <si>
    <t>серо-белый</t>
  </si>
  <si>
    <t>черно-красный</t>
  </si>
  <si>
    <t>JS777</t>
  </si>
  <si>
    <t>черно-белый</t>
  </si>
  <si>
    <t>черно-зеленый</t>
  </si>
  <si>
    <t>JS200</t>
  </si>
  <si>
    <t>JS400</t>
  </si>
  <si>
    <t>черно-синий</t>
  </si>
  <si>
    <t>JS300</t>
  </si>
  <si>
    <t>JS600</t>
  </si>
  <si>
    <t>JS500</t>
  </si>
  <si>
    <t>черно-желтый</t>
  </si>
  <si>
    <t>JS737</t>
  </si>
  <si>
    <t>JS900</t>
  </si>
  <si>
    <t>красно-белый</t>
  </si>
  <si>
    <t>JS800</t>
  </si>
  <si>
    <t>голубой</t>
  </si>
  <si>
    <t>JS454</t>
  </si>
  <si>
    <t>черно-серый</t>
  </si>
  <si>
    <t>JS988</t>
  </si>
  <si>
    <t>черно-оранжевый</t>
  </si>
  <si>
    <t>17,5"</t>
  </si>
  <si>
    <t>19,5"</t>
  </si>
  <si>
    <t>JS977</t>
  </si>
  <si>
    <t xml:space="preserve">Цена при сумме заказа до 200 т.р. </t>
  </si>
  <si>
    <t>Цена при сумме заказа свыше 1 млн.</t>
  </si>
  <si>
    <t>Двухподвес 26"</t>
  </si>
  <si>
    <t>Городской 28"</t>
  </si>
  <si>
    <t>JS808</t>
  </si>
  <si>
    <t>коричневый</t>
  </si>
  <si>
    <t>-</t>
  </si>
  <si>
    <t>Складной 20"</t>
  </si>
  <si>
    <t>JS303</t>
  </si>
  <si>
    <t>черный</t>
  </si>
  <si>
    <t>оранжевый</t>
  </si>
  <si>
    <r>
      <t xml:space="preserve">       </t>
    </r>
    <r>
      <rPr>
        <b/>
        <sz val="18"/>
        <rFont val="Arial"/>
        <family val="2"/>
        <charset val="204"/>
      </rPr>
      <t xml:space="preserve"> Внимание:</t>
    </r>
    <r>
      <rPr>
        <b/>
        <i/>
        <sz val="14"/>
        <rFont val="Arial"/>
        <family val="2"/>
        <charset val="204"/>
      </rPr>
      <t xml:space="preserve"> остатки актуальны в течение 3-х дней . </t>
    </r>
    <r>
      <rPr>
        <b/>
        <i/>
        <sz val="16"/>
        <rFont val="Arial"/>
        <family val="2"/>
        <charset val="204"/>
      </rPr>
      <t>За дополнительной информацией обращаться  по тел: +79614887788</t>
    </r>
  </si>
  <si>
    <t xml:space="preserve">            www.jetsetbikes.ru</t>
  </si>
  <si>
    <t>Хардтейл 26"</t>
  </si>
  <si>
    <t>Сумма при заказе  до 1 млн.р.</t>
  </si>
  <si>
    <t>Сумма при заказе свыше 1 млн.</t>
  </si>
  <si>
    <t>Суперцена</t>
  </si>
  <si>
    <t>РРЦ</t>
  </si>
</sst>
</file>

<file path=xl/styles.xml><?xml version="1.0" encoding="utf-8"?>
<styleSheet xmlns="http://schemas.openxmlformats.org/spreadsheetml/2006/main">
  <fonts count="28">
    <font>
      <sz val="10"/>
      <name val="Arial"/>
      <family val="2"/>
      <charset val="204"/>
    </font>
    <font>
      <b/>
      <sz val="18"/>
      <name val="Courier New"/>
      <family val="3"/>
      <charset val="204"/>
    </font>
    <font>
      <sz val="10"/>
      <name val="Courier New"/>
      <family val="3"/>
      <charset val="204"/>
    </font>
    <font>
      <b/>
      <sz val="12"/>
      <name val="Arial"/>
      <family val="2"/>
      <charset val="204"/>
    </font>
    <font>
      <b/>
      <i/>
      <sz val="11"/>
      <name val="Arial"/>
      <family val="2"/>
      <charset val="204"/>
    </font>
    <font>
      <b/>
      <sz val="14"/>
      <name val="Courier New"/>
      <family val="3"/>
      <charset val="204"/>
    </font>
    <font>
      <sz val="14"/>
      <name val="Arial"/>
      <family val="2"/>
      <charset val="204"/>
    </font>
    <font>
      <b/>
      <sz val="10"/>
      <name val="Arial"/>
      <family val="2"/>
      <charset val="204"/>
    </font>
    <font>
      <b/>
      <i/>
      <sz val="14"/>
      <name val="Arial"/>
      <family val="2"/>
      <charset val="204"/>
    </font>
    <font>
      <i/>
      <sz val="10"/>
      <name val="Arial"/>
      <family val="2"/>
      <charset val="204"/>
    </font>
    <font>
      <b/>
      <sz val="18"/>
      <name val="Arial"/>
      <family val="2"/>
      <charset val="204"/>
    </font>
    <font>
      <b/>
      <i/>
      <sz val="10"/>
      <name val="Arial"/>
      <family val="2"/>
      <charset val="204"/>
    </font>
    <font>
      <sz val="20"/>
      <name val="Arial"/>
      <family val="2"/>
      <charset val="204"/>
    </font>
    <font>
      <b/>
      <i/>
      <sz val="16"/>
      <name val="Arial"/>
      <family val="2"/>
      <charset val="204"/>
    </font>
    <font>
      <b/>
      <sz val="20"/>
      <name val="Arial"/>
      <family val="2"/>
      <charset val="204"/>
    </font>
    <font>
      <u/>
      <sz val="8"/>
      <color theme="10"/>
      <name val="Arial"/>
      <family val="2"/>
      <charset val="204"/>
    </font>
    <font>
      <u/>
      <sz val="20"/>
      <color theme="10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name val="Arial"/>
      <family val="2"/>
      <charset val="204"/>
    </font>
    <font>
      <sz val="14"/>
      <name val="Courier New"/>
      <family val="3"/>
      <charset val="204"/>
    </font>
    <font>
      <b/>
      <sz val="14"/>
      <color theme="0"/>
      <name val="Arial"/>
      <family val="2"/>
      <charset val="204"/>
    </font>
    <font>
      <b/>
      <u/>
      <sz val="12"/>
      <color theme="10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b/>
      <sz val="12"/>
      <name val="Courier New"/>
      <family val="3"/>
      <charset val="204"/>
    </font>
    <font>
      <b/>
      <sz val="12"/>
      <color theme="1"/>
      <name val="Courier New"/>
      <family val="3"/>
      <charset val="204"/>
    </font>
    <font>
      <b/>
      <sz val="12"/>
      <color rgb="FFFF0000"/>
      <name val="Courier New"/>
      <family val="3"/>
      <charset val="204"/>
    </font>
    <font>
      <b/>
      <sz val="12"/>
      <color theme="1"/>
      <name val="Cambria"/>
      <family val="1"/>
      <charset val="204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horizontal="left"/>
    </xf>
    <xf numFmtId="0" fontId="15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 applyAlignment="1"/>
    <xf numFmtId="0" fontId="3" fillId="0" borderId="0" xfId="0" applyFont="1" applyAlignment="1"/>
    <xf numFmtId="0" fontId="9" fillId="0" borderId="0" xfId="0" applyFont="1" applyAlignment="1"/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0" fontId="0" fillId="3" borderId="0" xfId="0" applyFill="1" applyAlignment="1"/>
    <xf numFmtId="0" fontId="0" fillId="3" borderId="0" xfId="0" applyFill="1" applyAlignment="1">
      <alignment horizontal="left" vertical="top"/>
    </xf>
    <xf numFmtId="0" fontId="15" fillId="3" borderId="0" xfId="1" applyFill="1" applyAlignment="1" applyProtection="1">
      <alignment horizontal="left" vertical="center"/>
    </xf>
    <xf numFmtId="0" fontId="0" fillId="3" borderId="0" xfId="0" applyFill="1" applyAlignment="1">
      <alignment horizontal="left" vertical="center"/>
    </xf>
    <xf numFmtId="0" fontId="15" fillId="3" borderId="0" xfId="1" applyFill="1" applyAlignment="1" applyProtection="1">
      <alignment horizontal="left" vertical="top"/>
    </xf>
    <xf numFmtId="0" fontId="3" fillId="3" borderId="0" xfId="0" applyFont="1" applyFill="1" applyAlignment="1"/>
    <xf numFmtId="0" fontId="16" fillId="3" borderId="0" xfId="1" applyFont="1" applyFill="1" applyAlignment="1" applyProtection="1">
      <alignment horizontal="left" vertical="center"/>
    </xf>
    <xf numFmtId="0" fontId="9" fillId="3" borderId="0" xfId="0" applyFont="1" applyFill="1" applyAlignment="1"/>
    <xf numFmtId="0" fontId="12" fillId="3" borderId="0" xfId="0" applyFont="1" applyFill="1" applyAlignment="1">
      <alignment horizontal="left" vertical="center"/>
    </xf>
    <xf numFmtId="0" fontId="7" fillId="0" borderId="0" xfId="0" applyFont="1" applyAlignment="1"/>
    <xf numFmtId="0" fontId="7" fillId="3" borderId="0" xfId="0" applyFont="1" applyFill="1" applyAlignment="1" applyProtection="1">
      <alignment horizontal="left" vertical="center"/>
    </xf>
    <xf numFmtId="0" fontId="1" fillId="3" borderId="0" xfId="0" applyFont="1" applyFill="1" applyAlignment="1" applyProtection="1">
      <alignment horizontal="left" vertical="center"/>
    </xf>
    <xf numFmtId="0" fontId="7" fillId="3" borderId="0" xfId="0" applyFont="1" applyFill="1" applyAlignment="1" applyProtection="1">
      <alignment horizontal="left" vertical="top"/>
    </xf>
    <xf numFmtId="0" fontId="0" fillId="3" borderId="0" xfId="0" applyFill="1" applyAlignment="1" applyProtection="1">
      <alignment horizontal="left" vertical="top"/>
    </xf>
    <xf numFmtId="1" fontId="17" fillId="4" borderId="4" xfId="0" applyNumberFormat="1" applyFont="1" applyFill="1" applyBorder="1" applyAlignment="1" applyProtection="1">
      <alignment horizontal="right" vertical="center"/>
    </xf>
    <xf numFmtId="0" fontId="0" fillId="3" borderId="0" xfId="0" applyFill="1" applyAlignment="1" applyProtection="1"/>
    <xf numFmtId="0" fontId="7" fillId="3" borderId="0" xfId="0" applyFont="1" applyFill="1" applyAlignment="1" applyProtection="1"/>
    <xf numFmtId="0" fontId="2" fillId="3" borderId="0" xfId="0" applyFont="1" applyFill="1" applyAlignment="1" applyProtection="1"/>
    <xf numFmtId="0" fontId="19" fillId="3" borderId="0" xfId="0" applyFont="1" applyFill="1" applyAlignment="1" applyProtection="1"/>
    <xf numFmtId="0" fontId="7" fillId="4" borderId="6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/>
    <xf numFmtId="0" fontId="5" fillId="3" borderId="0" xfId="0" applyFont="1" applyFill="1" applyAlignment="1" applyProtection="1"/>
    <xf numFmtId="0" fontId="8" fillId="3" borderId="0" xfId="0" applyFont="1" applyFill="1" applyAlignment="1" applyProtection="1"/>
    <xf numFmtId="0" fontId="9" fillId="3" borderId="0" xfId="0" applyFont="1" applyFill="1" applyAlignment="1" applyProtection="1"/>
    <xf numFmtId="0" fontId="14" fillId="3" borderId="0" xfId="0" applyFont="1" applyFill="1" applyAlignment="1" applyProtection="1">
      <alignment horizontal="left" vertical="center"/>
    </xf>
    <xf numFmtId="0" fontId="12" fillId="3" borderId="0" xfId="0" applyFont="1" applyFill="1" applyAlignment="1" applyProtection="1">
      <alignment horizontal="left" vertical="center"/>
    </xf>
    <xf numFmtId="0" fontId="12" fillId="3" borderId="0" xfId="0" applyFont="1" applyFill="1" applyAlignment="1" applyProtection="1">
      <alignment horizontal="left"/>
    </xf>
    <xf numFmtId="0" fontId="18" fillId="5" borderId="0" xfId="0" applyFont="1" applyFill="1" applyAlignment="1" applyProtection="1">
      <alignment horizontal="center" vertical="center"/>
    </xf>
    <xf numFmtId="0" fontId="6" fillId="6" borderId="0" xfId="0" applyFont="1" applyFill="1" applyProtection="1">
      <alignment horizontal="left"/>
    </xf>
    <xf numFmtId="0" fontId="0" fillId="6" borderId="0" xfId="0" applyFill="1" applyBorder="1" applyProtection="1">
      <alignment horizontal="left"/>
    </xf>
    <xf numFmtId="0" fontId="0" fillId="6" borderId="8" xfId="0" applyFill="1" applyBorder="1" applyProtection="1">
      <alignment horizontal="left"/>
    </xf>
    <xf numFmtId="0" fontId="0" fillId="6" borderId="5" xfId="0" applyFill="1" applyBorder="1" applyProtection="1">
      <alignment horizontal="left"/>
    </xf>
    <xf numFmtId="0" fontId="20" fillId="6" borderId="0" xfId="0" applyFont="1" applyFill="1" applyProtection="1">
      <alignment horizontal="left"/>
    </xf>
    <xf numFmtId="0" fontId="3" fillId="2" borderId="6" xfId="0" applyFont="1" applyFill="1" applyBorder="1" applyAlignment="1" applyProtection="1">
      <alignment horizontal="center" vertical="center"/>
    </xf>
    <xf numFmtId="1" fontId="22" fillId="0" borderId="3" xfId="0" applyNumberFormat="1" applyFont="1" applyBorder="1" applyAlignment="1" applyProtection="1">
      <alignment horizontal="center" vertical="center"/>
    </xf>
    <xf numFmtId="0" fontId="23" fillId="0" borderId="3" xfId="0" applyFont="1" applyBorder="1" applyAlignment="1" applyProtection="1">
      <alignment horizontal="center" vertical="center"/>
    </xf>
    <xf numFmtId="0" fontId="23" fillId="2" borderId="3" xfId="0" applyFont="1" applyFill="1" applyBorder="1" applyAlignment="1" applyProtection="1">
      <alignment horizontal="center" vertical="center"/>
      <protection locked="0"/>
    </xf>
    <xf numFmtId="1" fontId="23" fillId="0" borderId="3" xfId="0" applyNumberFormat="1" applyFont="1" applyBorder="1" applyAlignment="1" applyProtection="1">
      <alignment horizontal="center" vertical="center"/>
    </xf>
    <xf numFmtId="1" fontId="22" fillId="0" borderId="1" xfId="0" applyNumberFormat="1" applyFont="1" applyBorder="1" applyAlignment="1" applyProtection="1">
      <alignment horizontal="center" vertical="center"/>
    </xf>
    <xf numFmtId="0" fontId="23" fillId="0" borderId="1" xfId="0" applyFont="1" applyBorder="1" applyAlignment="1" applyProtection="1">
      <alignment horizontal="center" vertical="center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1" fontId="23" fillId="0" borderId="1" xfId="0" applyNumberFormat="1" applyFont="1" applyBorder="1" applyAlignment="1" applyProtection="1">
      <alignment horizontal="center" vertical="center"/>
    </xf>
    <xf numFmtId="1" fontId="22" fillId="0" borderId="2" xfId="0" applyNumberFormat="1" applyFont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/>
    </xf>
    <xf numFmtId="0" fontId="23" fillId="2" borderId="2" xfId="0" applyFont="1" applyFill="1" applyBorder="1" applyAlignment="1" applyProtection="1">
      <alignment horizontal="center" vertical="center"/>
      <protection locked="0"/>
    </xf>
    <xf numFmtId="1" fontId="23" fillId="0" borderId="2" xfId="0" applyNumberFormat="1" applyFont="1" applyBorder="1" applyAlignment="1" applyProtection="1">
      <alignment horizontal="center" vertical="center"/>
    </xf>
    <xf numFmtId="0" fontId="23" fillId="3" borderId="0" xfId="0" applyFont="1" applyFill="1" applyAlignment="1" applyProtection="1"/>
    <xf numFmtId="0" fontId="23" fillId="3" borderId="0" xfId="0" applyFont="1" applyFill="1" applyAlignment="1"/>
    <xf numFmtId="0" fontId="23" fillId="0" borderId="0" xfId="0" applyFont="1" applyAlignment="1"/>
    <xf numFmtId="1" fontId="11" fillId="0" borderId="1" xfId="0" applyNumberFormat="1" applyFont="1" applyBorder="1" applyAlignment="1" applyProtection="1">
      <alignment horizontal="right"/>
    </xf>
    <xf numFmtId="0" fontId="21" fillId="0" borderId="1" xfId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1" fontId="11" fillId="0" borderId="10" xfId="0" applyNumberFormat="1" applyFont="1" applyBorder="1" applyAlignment="1" applyProtection="1">
      <alignment horizontal="right"/>
    </xf>
    <xf numFmtId="0" fontId="21" fillId="0" borderId="3" xfId="1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" fontId="11" fillId="0" borderId="9" xfId="0" applyNumberFormat="1" applyFont="1" applyBorder="1" applyAlignment="1" applyProtection="1">
      <alignment horizontal="right"/>
    </xf>
    <xf numFmtId="0" fontId="3" fillId="0" borderId="2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1" fontId="22" fillId="0" borderId="4" xfId="0" applyNumberFormat="1" applyFont="1" applyBorder="1" applyAlignment="1" applyProtection="1">
      <alignment horizontal="center" vertical="center"/>
    </xf>
    <xf numFmtId="0" fontId="23" fillId="0" borderId="4" xfId="0" applyFont="1" applyBorder="1" applyAlignment="1" applyProtection="1">
      <alignment horizontal="center" vertical="center"/>
    </xf>
    <xf numFmtId="0" fontId="23" fillId="2" borderId="4" xfId="0" applyFont="1" applyFill="1" applyBorder="1" applyAlignment="1" applyProtection="1">
      <alignment horizontal="center" vertical="center"/>
      <protection locked="0"/>
    </xf>
    <xf numFmtId="1" fontId="23" fillId="0" borderId="4" xfId="0" applyNumberFormat="1" applyFont="1" applyBorder="1" applyAlignment="1" applyProtection="1">
      <alignment horizontal="center" vertical="center"/>
    </xf>
    <xf numFmtId="0" fontId="0" fillId="6" borderId="12" xfId="0" applyFill="1" applyBorder="1" applyProtection="1">
      <alignment horizontal="left"/>
    </xf>
    <xf numFmtId="1" fontId="11" fillId="0" borderId="13" xfId="0" applyNumberFormat="1" applyFont="1" applyBorder="1" applyAlignment="1" applyProtection="1">
      <alignment horizontal="right"/>
    </xf>
    <xf numFmtId="0" fontId="11" fillId="7" borderId="7" xfId="0" applyFont="1" applyFill="1" applyBorder="1" applyAlignment="1" applyProtection="1">
      <alignment horizontal="left" vertical="center"/>
    </xf>
    <xf numFmtId="0" fontId="4" fillId="7" borderId="11" xfId="0" applyFont="1" applyFill="1" applyBorder="1" applyAlignment="1" applyProtection="1">
      <alignment horizontal="left" vertical="center"/>
    </xf>
    <xf numFmtId="0" fontId="21" fillId="0" borderId="4" xfId="1" applyFont="1" applyBorder="1" applyAlignment="1" applyProtection="1">
      <alignment horizontal="center" vertical="center"/>
    </xf>
    <xf numFmtId="0" fontId="24" fillId="4" borderId="4" xfId="0" applyFont="1" applyFill="1" applyBorder="1" applyAlignment="1" applyProtection="1">
      <alignment horizontal="center" vertical="center"/>
    </xf>
    <xf numFmtId="0" fontId="25" fillId="4" borderId="4" xfId="0" applyFont="1" applyFill="1" applyBorder="1" applyAlignment="1" applyProtection="1">
      <alignment horizontal="center" vertical="center" wrapText="1"/>
    </xf>
    <xf numFmtId="0" fontId="26" fillId="4" borderId="4" xfId="0" applyFont="1" applyFill="1" applyBorder="1" applyAlignment="1" applyProtection="1">
      <alignment horizontal="center" vertical="center" wrapText="1"/>
    </xf>
    <xf numFmtId="0" fontId="24" fillId="4" borderId="4" xfId="0" applyFont="1" applyFill="1" applyBorder="1" applyAlignment="1" applyProtection="1">
      <alignment horizontal="center" vertical="center" textRotation="90" wrapText="1"/>
    </xf>
    <xf numFmtId="0" fontId="27" fillId="2" borderId="4" xfId="0" applyFont="1" applyFill="1" applyBorder="1" applyAlignment="1" applyProtection="1">
      <alignment horizontal="center" vertical="center" wrapText="1"/>
    </xf>
    <xf numFmtId="0" fontId="24" fillId="4" borderId="4" xfId="0" applyFont="1" applyFill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  <mruColors>
      <color rgb="FFD37B96"/>
      <color rgb="FFFF7C80"/>
      <color rgb="FF00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1728107</xdr:colOff>
      <xdr:row>0</xdr:row>
      <xdr:rowOff>231321</xdr:rowOff>
    </xdr:from>
    <xdr:to>
      <xdr:col>8</xdr:col>
      <xdr:colOff>296823</xdr:colOff>
      <xdr:row>2</xdr:row>
      <xdr:rowOff>74567</xdr:rowOff>
    </xdr:to>
    <xdr:pic>
      <xdr:nvPicPr>
        <xdr:cNvPr id="68" name="Рисунок 67" descr="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32464" y="231321"/>
          <a:ext cx="5330105" cy="822960"/>
        </a:xfrm>
        <a:prstGeom prst="rect">
          <a:avLst/>
        </a:prstGeom>
      </xdr:spPr>
    </xdr:pic>
    <xdr:clientData/>
  </xdr:twoCellAnchor>
  <xdr:twoCellAnchor editAs="oneCell">
    <xdr:from>
      <xdr:col>2</xdr:col>
      <xdr:colOff>1115784</xdr:colOff>
      <xdr:row>0</xdr:row>
      <xdr:rowOff>244930</xdr:rowOff>
    </xdr:from>
    <xdr:to>
      <xdr:col>3</xdr:col>
      <xdr:colOff>1828657</xdr:colOff>
      <xdr:row>2</xdr:row>
      <xdr:rowOff>88176</xdr:rowOff>
    </xdr:to>
    <xdr:pic>
      <xdr:nvPicPr>
        <xdr:cNvPr id="69" name="Рисунок 68" descr="2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23998" y="244930"/>
          <a:ext cx="2175641" cy="822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jetsetbikes.ru/velosiped/gornie_velosipedi/js200-1/" TargetMode="External"/><Relationship Id="rId13" Type="http://schemas.openxmlformats.org/officeDocument/2006/relationships/hyperlink" Target="http://jetsetbikes.ru/velosiped/gornie_velosipedi/js300-1/" TargetMode="External"/><Relationship Id="rId18" Type="http://schemas.openxmlformats.org/officeDocument/2006/relationships/hyperlink" Target="http://jetsetbikes.ru/velosiped/gornie_velosipedi/js737/" TargetMode="External"/><Relationship Id="rId26" Type="http://schemas.openxmlformats.org/officeDocument/2006/relationships/hyperlink" Target="http://jetsetbikes.ru/velosiped/gornie_velosipedi/js454/" TargetMode="External"/><Relationship Id="rId39" Type="http://schemas.openxmlformats.org/officeDocument/2006/relationships/hyperlink" Target="http://jetsetbikes.ru/velosiped/gornie_velosipedi/js977/" TargetMode="External"/><Relationship Id="rId3" Type="http://schemas.openxmlformats.org/officeDocument/2006/relationships/hyperlink" Target="http://jetsetbikes.ru/velosiped/gornie_velosipedi/js858/" TargetMode="External"/><Relationship Id="rId21" Type="http://schemas.openxmlformats.org/officeDocument/2006/relationships/hyperlink" Target="http://jetsetbikes.ru/velosiped/gornie_velosipedi/js900/" TargetMode="External"/><Relationship Id="rId34" Type="http://schemas.openxmlformats.org/officeDocument/2006/relationships/hyperlink" Target="http://jetsetbikes.ru/velosiped/gornie_velosipedi/js988/" TargetMode="External"/><Relationship Id="rId42" Type="http://schemas.openxmlformats.org/officeDocument/2006/relationships/hyperlink" Target="http://jetsetbikes.ru/velosiped/gorodskie/js808/" TargetMode="External"/><Relationship Id="rId47" Type="http://schemas.openxmlformats.org/officeDocument/2006/relationships/drawing" Target="../drawings/drawing1.xml"/><Relationship Id="rId7" Type="http://schemas.openxmlformats.org/officeDocument/2006/relationships/hyperlink" Target="http://jetsetbikes.ru/velosiped/gornie_velosipedi/js858/" TargetMode="External"/><Relationship Id="rId12" Type="http://schemas.openxmlformats.org/officeDocument/2006/relationships/hyperlink" Target="http://jetsetbikes.ru/velosiped/gornie_velosipedi/js300-1/" TargetMode="External"/><Relationship Id="rId17" Type="http://schemas.openxmlformats.org/officeDocument/2006/relationships/hyperlink" Target="http://jetsetbikes.ru/velosiped/gornie_velosipedi/js500-1/" TargetMode="External"/><Relationship Id="rId25" Type="http://schemas.openxmlformats.org/officeDocument/2006/relationships/hyperlink" Target="http://jetsetbikes.ru/velosiped/gornie_velosipedi/js454/" TargetMode="External"/><Relationship Id="rId33" Type="http://schemas.openxmlformats.org/officeDocument/2006/relationships/hyperlink" Target="http://jetsetbikes.ru/velosiped/gornie_velosipedi/js988/" TargetMode="External"/><Relationship Id="rId38" Type="http://schemas.openxmlformats.org/officeDocument/2006/relationships/hyperlink" Target="http://jetsetbikes.ru/velosiped/gornie_velosipedi/js977/" TargetMode="External"/><Relationship Id="rId46" Type="http://schemas.openxmlformats.org/officeDocument/2006/relationships/printerSettings" Target="../printerSettings/printerSettings1.bin"/><Relationship Id="rId2" Type="http://schemas.openxmlformats.org/officeDocument/2006/relationships/hyperlink" Target="http://jetsetbikes.ru/velosiped/gornie_velosipedi/js858/" TargetMode="External"/><Relationship Id="rId16" Type="http://schemas.openxmlformats.org/officeDocument/2006/relationships/hyperlink" Target="http://jetsetbikes.ru/velosiped/gornie_velosipedi/js500-1/" TargetMode="External"/><Relationship Id="rId20" Type="http://schemas.openxmlformats.org/officeDocument/2006/relationships/hyperlink" Target="http://jetsetbikes.ru/velosiped/gornie_velosipedi/js737/" TargetMode="External"/><Relationship Id="rId29" Type="http://schemas.openxmlformats.org/officeDocument/2006/relationships/hyperlink" Target="http://jetsetbikes.ru/velosiped/gornie_velosipedi/js988/" TargetMode="External"/><Relationship Id="rId41" Type="http://schemas.openxmlformats.org/officeDocument/2006/relationships/hyperlink" Target="http://jetsetbikes.ru/velosiped/gorodskie/js808/" TargetMode="External"/><Relationship Id="rId1" Type="http://schemas.openxmlformats.org/officeDocument/2006/relationships/hyperlink" Target="http://www.maxxprobikes.ru/" TargetMode="External"/><Relationship Id="rId6" Type="http://schemas.openxmlformats.org/officeDocument/2006/relationships/hyperlink" Target="http://jetsetbikes.ru/velosiped/gornie_velosipedi/js858/" TargetMode="External"/><Relationship Id="rId11" Type="http://schemas.openxmlformats.org/officeDocument/2006/relationships/hyperlink" Target="http://jetsetbikes.ru/velosiped/gornie_velosipedi/js400-1/" TargetMode="External"/><Relationship Id="rId24" Type="http://schemas.openxmlformats.org/officeDocument/2006/relationships/hyperlink" Target="http://jetsetbikes.ru/velosiped/gornie_velosipedi/js800/" TargetMode="External"/><Relationship Id="rId32" Type="http://schemas.openxmlformats.org/officeDocument/2006/relationships/hyperlink" Target="http://jetsetbikes.ru/velosiped/gornie_velosipedi/js988/" TargetMode="External"/><Relationship Id="rId37" Type="http://schemas.openxmlformats.org/officeDocument/2006/relationships/hyperlink" Target="http://jetsetbikes.ru/velosiped/gornie_velosipedi/js977/" TargetMode="External"/><Relationship Id="rId40" Type="http://schemas.openxmlformats.org/officeDocument/2006/relationships/hyperlink" Target="http://jetsetbikes.ru/velosiped/gornie_velosipedi/js777/" TargetMode="External"/><Relationship Id="rId45" Type="http://schemas.openxmlformats.org/officeDocument/2006/relationships/hyperlink" Target="http://jetsetbikes.ru/velosiped/gornie_velosipedi/js737/" TargetMode="External"/><Relationship Id="rId5" Type="http://schemas.openxmlformats.org/officeDocument/2006/relationships/hyperlink" Target="http://jetsetbikes.ru/velosiped/gornie_velosipedi/js858/" TargetMode="External"/><Relationship Id="rId15" Type="http://schemas.openxmlformats.org/officeDocument/2006/relationships/hyperlink" Target="http://jetsetbikes.ru/velosiped/gornie_velosipedi/js600/" TargetMode="External"/><Relationship Id="rId23" Type="http://schemas.openxmlformats.org/officeDocument/2006/relationships/hyperlink" Target="http://jetsetbikes.ru/velosiped/gornie_velosipedi/js800/" TargetMode="External"/><Relationship Id="rId28" Type="http://schemas.openxmlformats.org/officeDocument/2006/relationships/hyperlink" Target="http://jetsetbikes.ru/velosiped/gornie_velosipedi/js454/" TargetMode="External"/><Relationship Id="rId36" Type="http://schemas.openxmlformats.org/officeDocument/2006/relationships/hyperlink" Target="http://jetsetbikes.ru/velosiped/gornie_velosipedi/js977/" TargetMode="External"/><Relationship Id="rId10" Type="http://schemas.openxmlformats.org/officeDocument/2006/relationships/hyperlink" Target="http://jetsetbikes.ru/velosiped/gornie_velosipedi/js400-1/" TargetMode="External"/><Relationship Id="rId19" Type="http://schemas.openxmlformats.org/officeDocument/2006/relationships/hyperlink" Target="http://jetsetbikes.ru/velosiped/gornie_velosipedi/js737/" TargetMode="External"/><Relationship Id="rId31" Type="http://schemas.openxmlformats.org/officeDocument/2006/relationships/hyperlink" Target="http://jetsetbikes.ru/velosiped/gornie_velosipedi/js988/" TargetMode="External"/><Relationship Id="rId44" Type="http://schemas.openxmlformats.org/officeDocument/2006/relationships/hyperlink" Target="http://jetsetbikes.ru/velosiped/skladnye/js303-1/" TargetMode="External"/><Relationship Id="rId4" Type="http://schemas.openxmlformats.org/officeDocument/2006/relationships/hyperlink" Target="http://jetsetbikes.ru/velosiped/gornie_velosipedi/js858/" TargetMode="External"/><Relationship Id="rId9" Type="http://schemas.openxmlformats.org/officeDocument/2006/relationships/hyperlink" Target="http://jetsetbikes.ru/velosiped/gornie_velosipedi/js200-1/" TargetMode="External"/><Relationship Id="rId14" Type="http://schemas.openxmlformats.org/officeDocument/2006/relationships/hyperlink" Target="http://jetsetbikes.ru/velosiped/gornie_velosipedi/js600/" TargetMode="External"/><Relationship Id="rId22" Type="http://schemas.openxmlformats.org/officeDocument/2006/relationships/hyperlink" Target="http://jetsetbikes.ru/velosiped/gornie_velosipedi/js900/" TargetMode="External"/><Relationship Id="rId27" Type="http://schemas.openxmlformats.org/officeDocument/2006/relationships/hyperlink" Target="http://jetsetbikes.ru/velosiped/gornie_velosipedi/js454/" TargetMode="External"/><Relationship Id="rId30" Type="http://schemas.openxmlformats.org/officeDocument/2006/relationships/hyperlink" Target="http://jetsetbikes.ru/velosiped/gornie_velosipedi/js988/" TargetMode="External"/><Relationship Id="rId35" Type="http://schemas.openxmlformats.org/officeDocument/2006/relationships/hyperlink" Target="http://jetsetbikes.ru/velosiped/gornie_velosipedi/js977/" TargetMode="External"/><Relationship Id="rId43" Type="http://schemas.openxmlformats.org/officeDocument/2006/relationships/hyperlink" Target="http://jetsetbikes.ru/velosiped/skladnye/js303-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9"/>
  <sheetViews>
    <sheetView tabSelected="1" zoomScaleNormal="100" workbookViewId="0">
      <pane ySplit="4" topLeftCell="A5" activePane="bottomLeft" state="frozen"/>
      <selection pane="bottomLeft" activeCell="I9" sqref="I9"/>
    </sheetView>
  </sheetViews>
  <sheetFormatPr defaultColWidth="10.42578125" defaultRowHeight="12.75"/>
  <cols>
    <col min="1" max="1" width="2.7109375" customWidth="1"/>
    <col min="2" max="2" width="3.42578125" style="15" customWidth="1"/>
    <col min="3" max="3" width="21.85546875" customWidth="1"/>
    <col min="4" max="4" width="33.140625" customWidth="1"/>
    <col min="5" max="5" width="14.85546875" customWidth="1"/>
    <col min="6" max="8" width="17.7109375" customWidth="1"/>
    <col min="9" max="9" width="15.85546875" customWidth="1"/>
    <col min="10" max="10" width="11.28515625" customWidth="1"/>
    <col min="11" max="11" width="5.28515625" customWidth="1"/>
    <col min="12" max="12" width="11.140625" customWidth="1"/>
    <col min="13" max="13" width="15.42578125" customWidth="1"/>
    <col min="14" max="14" width="16" customWidth="1"/>
    <col min="15" max="16" width="13.85546875" customWidth="1"/>
  </cols>
  <sheetData>
    <row r="1" spans="1:18" s="3" customFormat="1" ht="38.25" customHeight="1" thickBot="1">
      <c r="A1" s="8"/>
      <c r="B1" s="16" t="s">
        <v>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9"/>
      <c r="R1" s="9"/>
    </row>
    <row r="2" spans="1:18" s="5" customFormat="1" ht="38.25" customHeight="1" thickBot="1">
      <c r="A2" s="10"/>
      <c r="B2" s="18"/>
      <c r="C2" s="19"/>
      <c r="D2" s="19"/>
      <c r="E2" s="19"/>
      <c r="F2" s="19"/>
      <c r="G2" s="19"/>
      <c r="H2" s="19"/>
      <c r="I2" s="19"/>
      <c r="J2" s="19"/>
      <c r="K2" s="19"/>
      <c r="L2" s="39" t="s">
        <v>2</v>
      </c>
      <c r="M2" s="20">
        <f>SUM(M6:M44,M46,M48:M49,M51:M52)</f>
        <v>0</v>
      </c>
      <c r="N2" s="20">
        <f>SUM(N6:N44,N46,N48:N49,N51:N52)</f>
        <v>0</v>
      </c>
      <c r="O2" s="20">
        <f>SUM(O6:O44,O46,O48:O49,O51:O52)</f>
        <v>0</v>
      </c>
      <c r="P2" s="20">
        <f>SUM(P6:P44,P46,P48:P49,P51:P52)</f>
        <v>0</v>
      </c>
      <c r="Q2" s="7"/>
      <c r="R2" s="7"/>
    </row>
    <row r="3" spans="1:18" ht="39.75" customHeight="1" thickBot="1">
      <c r="A3" s="21"/>
      <c r="B3" s="22"/>
      <c r="C3" s="21"/>
      <c r="D3" s="21"/>
      <c r="E3" s="21"/>
      <c r="F3" s="23"/>
      <c r="G3" s="23"/>
      <c r="H3" s="23"/>
      <c r="I3" s="23"/>
      <c r="J3" s="23"/>
      <c r="K3" s="23"/>
      <c r="L3" s="33">
        <f>SUM(L6:L14,L15:L26,L27:L37,L38:L46,L48:L52)</f>
        <v>0</v>
      </c>
      <c r="M3" s="24"/>
      <c r="N3" s="24"/>
      <c r="O3" s="24"/>
      <c r="P3" s="24"/>
      <c r="Q3" s="6"/>
      <c r="R3" s="6"/>
    </row>
    <row r="4" spans="1:18" ht="108" customHeight="1" thickBot="1">
      <c r="A4" s="21"/>
      <c r="B4" s="25" t="s">
        <v>3</v>
      </c>
      <c r="C4" s="73" t="s">
        <v>0</v>
      </c>
      <c r="D4" s="73" t="s">
        <v>8</v>
      </c>
      <c r="E4" s="73" t="s">
        <v>11</v>
      </c>
      <c r="F4" s="74" t="s">
        <v>40</v>
      </c>
      <c r="G4" s="74" t="s">
        <v>7</v>
      </c>
      <c r="H4" s="74" t="s">
        <v>41</v>
      </c>
      <c r="I4" s="75" t="s">
        <v>56</v>
      </c>
      <c r="J4" s="75" t="s">
        <v>57</v>
      </c>
      <c r="K4" s="76" t="s">
        <v>4</v>
      </c>
      <c r="L4" s="77" t="s">
        <v>1</v>
      </c>
      <c r="M4" s="78" t="s">
        <v>6</v>
      </c>
      <c r="N4" s="78" t="s">
        <v>54</v>
      </c>
      <c r="O4" s="78" t="s">
        <v>55</v>
      </c>
      <c r="P4" s="78" t="s">
        <v>55</v>
      </c>
      <c r="Q4" s="6"/>
      <c r="R4" s="6"/>
    </row>
    <row r="5" spans="1:18" s="1" customFormat="1" ht="18" customHeight="1">
      <c r="A5" s="26"/>
      <c r="B5" s="71"/>
      <c r="C5" s="38" t="s">
        <v>53</v>
      </c>
      <c r="D5" s="34"/>
      <c r="E5" s="34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11"/>
      <c r="R5" s="11"/>
    </row>
    <row r="6" spans="1:18" ht="30" customHeight="1">
      <c r="A6" s="21"/>
      <c r="B6" s="55">
        <v>3</v>
      </c>
      <c r="C6" s="56" t="s">
        <v>13</v>
      </c>
      <c r="D6" s="57" t="s">
        <v>15</v>
      </c>
      <c r="E6" s="57" t="s">
        <v>12</v>
      </c>
      <c r="F6" s="44">
        <f t="shared" ref="F6:F52" si="0">SUM(H6*1.1)</f>
        <v>23100.000000000004</v>
      </c>
      <c r="G6" s="44">
        <f t="shared" ref="G6:G52" si="1">SUM(H6*1.05)</f>
        <v>22050</v>
      </c>
      <c r="H6" s="44">
        <v>21000</v>
      </c>
      <c r="I6" s="44">
        <f>SUM(H6*0.9)</f>
        <v>18900</v>
      </c>
      <c r="J6" s="44">
        <v>30000</v>
      </c>
      <c r="K6" s="45">
        <v>20</v>
      </c>
      <c r="L6" s="46"/>
      <c r="M6" s="47">
        <f t="shared" ref="M6:M14" si="2">F6*L6</f>
        <v>0</v>
      </c>
      <c r="N6" s="47">
        <f t="shared" ref="N6:N14" si="3">G6*L6</f>
        <v>0</v>
      </c>
      <c r="O6" s="47">
        <f>SUM(H6*L6)</f>
        <v>0</v>
      </c>
      <c r="P6" s="47">
        <f>SUM(I6*L6)</f>
        <v>0</v>
      </c>
      <c r="Q6" s="6"/>
      <c r="R6" s="6"/>
    </row>
    <row r="7" spans="1:18" ht="30" customHeight="1">
      <c r="A7" s="21"/>
      <c r="B7" s="55">
        <v>4</v>
      </c>
      <c r="C7" s="56" t="s">
        <v>13</v>
      </c>
      <c r="D7" s="57" t="s">
        <v>15</v>
      </c>
      <c r="E7" s="57" t="s">
        <v>14</v>
      </c>
      <c r="F7" s="44">
        <f t="shared" si="0"/>
        <v>23100.000000000004</v>
      </c>
      <c r="G7" s="44">
        <f t="shared" si="1"/>
        <v>22050</v>
      </c>
      <c r="H7" s="44">
        <v>21000</v>
      </c>
      <c r="I7" s="44">
        <f t="shared" ref="I7:I52" si="4">SUM(H7*0.9)</f>
        <v>18900</v>
      </c>
      <c r="J7" s="44">
        <v>30000</v>
      </c>
      <c r="K7" s="45">
        <v>25</v>
      </c>
      <c r="L7" s="46"/>
      <c r="M7" s="47">
        <f t="shared" si="2"/>
        <v>0</v>
      </c>
      <c r="N7" s="47">
        <f t="shared" si="3"/>
        <v>0</v>
      </c>
      <c r="O7" s="47">
        <f t="shared" ref="O7:O32" si="5">SUM(H7*L7)</f>
        <v>0</v>
      </c>
      <c r="P7" s="47">
        <f t="shared" ref="P7:P52" si="6">SUM(I7*L7)</f>
        <v>0</v>
      </c>
      <c r="Q7" s="6"/>
      <c r="R7" s="6"/>
    </row>
    <row r="8" spans="1:18" ht="30" customHeight="1">
      <c r="A8" s="21"/>
      <c r="B8" s="55">
        <v>5</v>
      </c>
      <c r="C8" s="56" t="s">
        <v>13</v>
      </c>
      <c r="D8" s="57" t="s">
        <v>16</v>
      </c>
      <c r="E8" s="57" t="s">
        <v>12</v>
      </c>
      <c r="F8" s="44">
        <f t="shared" si="0"/>
        <v>23100.000000000004</v>
      </c>
      <c r="G8" s="44">
        <f t="shared" si="1"/>
        <v>22050</v>
      </c>
      <c r="H8" s="44">
        <v>21000</v>
      </c>
      <c r="I8" s="44">
        <f t="shared" si="4"/>
        <v>18900</v>
      </c>
      <c r="J8" s="44">
        <v>30000</v>
      </c>
      <c r="K8" s="45">
        <v>20</v>
      </c>
      <c r="L8" s="46"/>
      <c r="M8" s="47">
        <f t="shared" si="2"/>
        <v>0</v>
      </c>
      <c r="N8" s="47">
        <f t="shared" si="3"/>
        <v>0</v>
      </c>
      <c r="O8" s="47">
        <f t="shared" si="5"/>
        <v>0</v>
      </c>
      <c r="P8" s="47">
        <f t="shared" si="6"/>
        <v>0</v>
      </c>
      <c r="Q8" s="6"/>
      <c r="R8" s="6"/>
    </row>
    <row r="9" spans="1:18" ht="30" customHeight="1">
      <c r="A9" s="21"/>
      <c r="B9" s="55">
        <v>6</v>
      </c>
      <c r="C9" s="56" t="s">
        <v>13</v>
      </c>
      <c r="D9" s="57" t="s">
        <v>16</v>
      </c>
      <c r="E9" s="57" t="s">
        <v>14</v>
      </c>
      <c r="F9" s="44">
        <f t="shared" si="0"/>
        <v>23100.000000000004</v>
      </c>
      <c r="G9" s="44">
        <f t="shared" si="1"/>
        <v>22050</v>
      </c>
      <c r="H9" s="44">
        <v>21000</v>
      </c>
      <c r="I9" s="44">
        <f t="shared" si="4"/>
        <v>18900</v>
      </c>
      <c r="J9" s="44">
        <v>30000</v>
      </c>
      <c r="K9" s="45">
        <v>29</v>
      </c>
      <c r="L9" s="46"/>
      <c r="M9" s="47">
        <f t="shared" si="2"/>
        <v>0</v>
      </c>
      <c r="N9" s="47">
        <f t="shared" si="3"/>
        <v>0</v>
      </c>
      <c r="O9" s="47">
        <f t="shared" si="5"/>
        <v>0</v>
      </c>
      <c r="P9" s="47">
        <f t="shared" si="6"/>
        <v>0</v>
      </c>
      <c r="Q9" s="6"/>
      <c r="R9" s="6"/>
    </row>
    <row r="10" spans="1:18" ht="30" customHeight="1">
      <c r="A10" s="21"/>
      <c r="B10" s="55">
        <v>7</v>
      </c>
      <c r="C10" s="56" t="s">
        <v>13</v>
      </c>
      <c r="D10" s="57" t="s">
        <v>17</v>
      </c>
      <c r="E10" s="57" t="s">
        <v>12</v>
      </c>
      <c r="F10" s="44">
        <f t="shared" si="0"/>
        <v>23100.000000000004</v>
      </c>
      <c r="G10" s="44">
        <f t="shared" si="1"/>
        <v>22050</v>
      </c>
      <c r="H10" s="44">
        <v>21000</v>
      </c>
      <c r="I10" s="44">
        <f t="shared" si="4"/>
        <v>18900</v>
      </c>
      <c r="J10" s="44">
        <v>30000</v>
      </c>
      <c r="K10" s="45">
        <v>15</v>
      </c>
      <c r="L10" s="46"/>
      <c r="M10" s="47">
        <f t="shared" si="2"/>
        <v>0</v>
      </c>
      <c r="N10" s="47">
        <f t="shared" si="3"/>
        <v>0</v>
      </c>
      <c r="O10" s="47">
        <f t="shared" si="5"/>
        <v>0</v>
      </c>
      <c r="P10" s="47">
        <f t="shared" si="6"/>
        <v>0</v>
      </c>
      <c r="Q10" s="6"/>
      <c r="R10" s="6"/>
    </row>
    <row r="11" spans="1:18" ht="30" customHeight="1">
      <c r="A11" s="21"/>
      <c r="B11" s="55">
        <v>8</v>
      </c>
      <c r="C11" s="56" t="s">
        <v>13</v>
      </c>
      <c r="D11" s="57" t="s">
        <v>17</v>
      </c>
      <c r="E11" s="57" t="s">
        <v>14</v>
      </c>
      <c r="F11" s="44">
        <f t="shared" si="0"/>
        <v>23100.000000000004</v>
      </c>
      <c r="G11" s="44">
        <f t="shared" si="1"/>
        <v>22050</v>
      </c>
      <c r="H11" s="44">
        <v>21000</v>
      </c>
      <c r="I11" s="44">
        <f t="shared" si="4"/>
        <v>18900</v>
      </c>
      <c r="J11" s="44">
        <v>30000</v>
      </c>
      <c r="K11" s="45">
        <v>14</v>
      </c>
      <c r="L11" s="46"/>
      <c r="M11" s="47">
        <f t="shared" si="2"/>
        <v>0</v>
      </c>
      <c r="N11" s="47">
        <f t="shared" si="3"/>
        <v>0</v>
      </c>
      <c r="O11" s="47">
        <f t="shared" si="5"/>
        <v>0</v>
      </c>
      <c r="P11" s="47">
        <f t="shared" si="6"/>
        <v>0</v>
      </c>
      <c r="Q11" s="6"/>
      <c r="R11" s="6"/>
    </row>
    <row r="12" spans="1:18" ht="30" customHeight="1">
      <c r="A12" s="21"/>
      <c r="B12" s="55">
        <v>9</v>
      </c>
      <c r="C12" s="56" t="s">
        <v>21</v>
      </c>
      <c r="D12" s="57" t="s">
        <v>19</v>
      </c>
      <c r="E12" s="57" t="s">
        <v>12</v>
      </c>
      <c r="F12" s="44">
        <f t="shared" si="0"/>
        <v>24200.000000000004</v>
      </c>
      <c r="G12" s="44">
        <f t="shared" si="1"/>
        <v>23100</v>
      </c>
      <c r="H12" s="44">
        <v>22000</v>
      </c>
      <c r="I12" s="44">
        <f t="shared" si="4"/>
        <v>19800</v>
      </c>
      <c r="J12" s="44">
        <v>31600</v>
      </c>
      <c r="K12" s="45">
        <v>5</v>
      </c>
      <c r="L12" s="46"/>
      <c r="M12" s="47">
        <f t="shared" si="2"/>
        <v>0</v>
      </c>
      <c r="N12" s="47">
        <f t="shared" si="3"/>
        <v>0</v>
      </c>
      <c r="O12" s="47">
        <f t="shared" si="5"/>
        <v>0</v>
      </c>
      <c r="P12" s="47">
        <f t="shared" si="6"/>
        <v>0</v>
      </c>
      <c r="Q12" s="6"/>
      <c r="R12" s="6"/>
    </row>
    <row r="13" spans="1:18" ht="30" customHeight="1">
      <c r="A13" s="21"/>
      <c r="B13" s="55">
        <v>10</v>
      </c>
      <c r="C13" s="56" t="s">
        <v>21</v>
      </c>
      <c r="D13" s="57" t="s">
        <v>20</v>
      </c>
      <c r="E13" s="57" t="s">
        <v>12</v>
      </c>
      <c r="F13" s="44">
        <f t="shared" si="0"/>
        <v>24200.000000000004</v>
      </c>
      <c r="G13" s="44">
        <f t="shared" si="1"/>
        <v>23100</v>
      </c>
      <c r="H13" s="44">
        <v>22000</v>
      </c>
      <c r="I13" s="44">
        <f t="shared" si="4"/>
        <v>19800</v>
      </c>
      <c r="J13" s="44">
        <v>31600</v>
      </c>
      <c r="K13" s="45">
        <v>3</v>
      </c>
      <c r="L13" s="46"/>
      <c r="M13" s="47">
        <f t="shared" si="2"/>
        <v>0</v>
      </c>
      <c r="N13" s="47">
        <f t="shared" si="3"/>
        <v>0</v>
      </c>
      <c r="O13" s="47">
        <f t="shared" si="5"/>
        <v>0</v>
      </c>
      <c r="P13" s="47">
        <f t="shared" si="6"/>
        <v>0</v>
      </c>
      <c r="Q13" s="6"/>
      <c r="R13" s="6"/>
    </row>
    <row r="14" spans="1:18" ht="30" customHeight="1">
      <c r="A14" s="21"/>
      <c r="B14" s="55">
        <v>11</v>
      </c>
      <c r="C14" s="56" t="s">
        <v>22</v>
      </c>
      <c r="D14" s="57" t="s">
        <v>23</v>
      </c>
      <c r="E14" s="57" t="s">
        <v>12</v>
      </c>
      <c r="F14" s="44">
        <f t="shared" si="0"/>
        <v>25300.000000000004</v>
      </c>
      <c r="G14" s="44">
        <f t="shared" si="1"/>
        <v>24150</v>
      </c>
      <c r="H14" s="44">
        <v>23000</v>
      </c>
      <c r="I14" s="44">
        <f t="shared" si="4"/>
        <v>20700</v>
      </c>
      <c r="J14" s="44">
        <v>33000</v>
      </c>
      <c r="K14" s="45">
        <v>5</v>
      </c>
      <c r="L14" s="46"/>
      <c r="M14" s="47">
        <f t="shared" si="2"/>
        <v>0</v>
      </c>
      <c r="N14" s="47">
        <f t="shared" si="3"/>
        <v>0</v>
      </c>
      <c r="O14" s="47">
        <f t="shared" si="5"/>
        <v>0</v>
      </c>
      <c r="P14" s="47">
        <f t="shared" si="6"/>
        <v>0</v>
      </c>
      <c r="Q14" s="6"/>
      <c r="R14" s="6"/>
    </row>
    <row r="15" spans="1:18" ht="30" customHeight="1">
      <c r="A15" s="21"/>
      <c r="B15" s="55">
        <v>12</v>
      </c>
      <c r="C15" s="56" t="s">
        <v>22</v>
      </c>
      <c r="D15" s="57" t="s">
        <v>17</v>
      </c>
      <c r="E15" s="57" t="s">
        <v>12</v>
      </c>
      <c r="F15" s="44">
        <f t="shared" si="0"/>
        <v>25300.000000000004</v>
      </c>
      <c r="G15" s="44">
        <f t="shared" si="1"/>
        <v>24150</v>
      </c>
      <c r="H15" s="44">
        <v>23000</v>
      </c>
      <c r="I15" s="44">
        <f t="shared" si="4"/>
        <v>20700</v>
      </c>
      <c r="J15" s="44">
        <v>33000</v>
      </c>
      <c r="K15" s="45">
        <v>9</v>
      </c>
      <c r="L15" s="46"/>
      <c r="M15" s="47">
        <f>F15*L15</f>
        <v>0</v>
      </c>
      <c r="N15" s="47">
        <f>G15*L15</f>
        <v>0</v>
      </c>
      <c r="O15" s="47">
        <f t="shared" si="5"/>
        <v>0</v>
      </c>
      <c r="P15" s="47">
        <f t="shared" si="6"/>
        <v>0</v>
      </c>
      <c r="Q15" s="6"/>
      <c r="R15" s="6"/>
    </row>
    <row r="16" spans="1:18" ht="30" customHeight="1">
      <c r="A16" s="21"/>
      <c r="B16" s="55">
        <v>13</v>
      </c>
      <c r="C16" s="56" t="s">
        <v>24</v>
      </c>
      <c r="D16" s="57" t="s">
        <v>23</v>
      </c>
      <c r="E16" s="57" t="s">
        <v>12</v>
      </c>
      <c r="F16" s="44">
        <f t="shared" si="0"/>
        <v>26400.000000000004</v>
      </c>
      <c r="G16" s="44">
        <f t="shared" si="1"/>
        <v>25200</v>
      </c>
      <c r="H16" s="44">
        <v>24000</v>
      </c>
      <c r="I16" s="44">
        <f t="shared" si="4"/>
        <v>21600</v>
      </c>
      <c r="J16" s="44">
        <v>34500</v>
      </c>
      <c r="K16" s="45">
        <v>6</v>
      </c>
      <c r="L16" s="46"/>
      <c r="M16" s="47">
        <f t="shared" ref="M16:M27" si="7">F16*L16</f>
        <v>0</v>
      </c>
      <c r="N16" s="47">
        <f t="shared" ref="N16:N40" si="8">G16*L16</f>
        <v>0</v>
      </c>
      <c r="O16" s="47">
        <f t="shared" si="5"/>
        <v>0</v>
      </c>
      <c r="P16" s="47">
        <f t="shared" si="6"/>
        <v>0</v>
      </c>
      <c r="Q16" s="6"/>
      <c r="R16" s="6"/>
    </row>
    <row r="17" spans="1:18" ht="30" customHeight="1">
      <c r="A17" s="21"/>
      <c r="B17" s="55">
        <v>14</v>
      </c>
      <c r="C17" s="56" t="s">
        <v>24</v>
      </c>
      <c r="D17" s="57" t="s">
        <v>17</v>
      </c>
      <c r="E17" s="57" t="s">
        <v>12</v>
      </c>
      <c r="F17" s="44">
        <f t="shared" si="0"/>
        <v>26400.000000000004</v>
      </c>
      <c r="G17" s="44">
        <f t="shared" si="1"/>
        <v>25200</v>
      </c>
      <c r="H17" s="44">
        <v>24000</v>
      </c>
      <c r="I17" s="44">
        <f t="shared" si="4"/>
        <v>21600</v>
      </c>
      <c r="J17" s="44">
        <v>34500</v>
      </c>
      <c r="K17" s="45">
        <v>10</v>
      </c>
      <c r="L17" s="46"/>
      <c r="M17" s="47">
        <f t="shared" si="7"/>
        <v>0</v>
      </c>
      <c r="N17" s="47">
        <f t="shared" si="8"/>
        <v>0</v>
      </c>
      <c r="O17" s="47">
        <f t="shared" si="5"/>
        <v>0</v>
      </c>
      <c r="P17" s="47">
        <f t="shared" si="6"/>
        <v>0</v>
      </c>
      <c r="Q17" s="6"/>
      <c r="R17" s="6"/>
    </row>
    <row r="18" spans="1:18" ht="30" customHeight="1">
      <c r="A18" s="21"/>
      <c r="B18" s="55">
        <v>15</v>
      </c>
      <c r="C18" s="56" t="s">
        <v>25</v>
      </c>
      <c r="D18" s="57" t="s">
        <v>20</v>
      </c>
      <c r="E18" s="57" t="s">
        <v>12</v>
      </c>
      <c r="F18" s="44">
        <f t="shared" si="0"/>
        <v>26400.000000000004</v>
      </c>
      <c r="G18" s="44">
        <f t="shared" si="1"/>
        <v>25200</v>
      </c>
      <c r="H18" s="44">
        <v>24000</v>
      </c>
      <c r="I18" s="44">
        <f t="shared" si="4"/>
        <v>21600</v>
      </c>
      <c r="J18" s="44">
        <v>34500</v>
      </c>
      <c r="K18" s="45">
        <v>11</v>
      </c>
      <c r="L18" s="46"/>
      <c r="M18" s="47">
        <f t="shared" si="7"/>
        <v>0</v>
      </c>
      <c r="N18" s="47">
        <f t="shared" si="8"/>
        <v>0</v>
      </c>
      <c r="O18" s="47">
        <f t="shared" si="5"/>
        <v>0</v>
      </c>
      <c r="P18" s="47">
        <f t="shared" si="6"/>
        <v>0</v>
      </c>
      <c r="Q18" s="6"/>
      <c r="R18" s="6"/>
    </row>
    <row r="19" spans="1:18" ht="30" customHeight="1">
      <c r="A19" s="21"/>
      <c r="B19" s="55">
        <v>16</v>
      </c>
      <c r="C19" s="56" t="s">
        <v>25</v>
      </c>
      <c r="D19" s="57" t="s">
        <v>19</v>
      </c>
      <c r="E19" s="57" t="s">
        <v>12</v>
      </c>
      <c r="F19" s="44">
        <f t="shared" si="0"/>
        <v>26400.000000000004</v>
      </c>
      <c r="G19" s="44">
        <f t="shared" si="1"/>
        <v>25200</v>
      </c>
      <c r="H19" s="44">
        <v>24000</v>
      </c>
      <c r="I19" s="44">
        <f t="shared" si="4"/>
        <v>21600</v>
      </c>
      <c r="J19" s="44">
        <v>34500</v>
      </c>
      <c r="K19" s="45">
        <v>4</v>
      </c>
      <c r="L19" s="46"/>
      <c r="M19" s="47">
        <f t="shared" si="7"/>
        <v>0</v>
      </c>
      <c r="N19" s="47">
        <f t="shared" si="8"/>
        <v>0</v>
      </c>
      <c r="O19" s="47">
        <f t="shared" si="5"/>
        <v>0</v>
      </c>
      <c r="P19" s="47">
        <f t="shared" si="6"/>
        <v>0</v>
      </c>
      <c r="Q19" s="6"/>
      <c r="R19" s="6"/>
    </row>
    <row r="20" spans="1:18" ht="30" customHeight="1">
      <c r="A20" s="21"/>
      <c r="B20" s="55">
        <v>17</v>
      </c>
      <c r="C20" s="56" t="s">
        <v>26</v>
      </c>
      <c r="D20" s="57" t="s">
        <v>27</v>
      </c>
      <c r="E20" s="57" t="s">
        <v>12</v>
      </c>
      <c r="F20" s="44">
        <f t="shared" si="0"/>
        <v>26730.000000000004</v>
      </c>
      <c r="G20" s="44">
        <f t="shared" si="1"/>
        <v>25515</v>
      </c>
      <c r="H20" s="44">
        <v>24300</v>
      </c>
      <c r="I20" s="44">
        <f t="shared" si="4"/>
        <v>21870</v>
      </c>
      <c r="J20" s="44">
        <v>35000</v>
      </c>
      <c r="K20" s="45">
        <v>5</v>
      </c>
      <c r="L20" s="46"/>
      <c r="M20" s="47">
        <f t="shared" si="7"/>
        <v>0</v>
      </c>
      <c r="N20" s="47">
        <f t="shared" si="8"/>
        <v>0</v>
      </c>
      <c r="O20" s="47">
        <f t="shared" si="5"/>
        <v>0</v>
      </c>
      <c r="P20" s="47">
        <f t="shared" si="6"/>
        <v>0</v>
      </c>
      <c r="Q20" s="6"/>
      <c r="R20" s="6"/>
    </row>
    <row r="21" spans="1:18" ht="30" customHeight="1">
      <c r="A21" s="21"/>
      <c r="B21" s="55">
        <v>18</v>
      </c>
      <c r="C21" s="56" t="s">
        <v>26</v>
      </c>
      <c r="D21" s="57" t="s">
        <v>15</v>
      </c>
      <c r="E21" s="57" t="s">
        <v>12</v>
      </c>
      <c r="F21" s="44">
        <f t="shared" si="0"/>
        <v>26730.000000000004</v>
      </c>
      <c r="G21" s="44">
        <f t="shared" si="1"/>
        <v>25515</v>
      </c>
      <c r="H21" s="44">
        <v>24300</v>
      </c>
      <c r="I21" s="44">
        <f t="shared" si="4"/>
        <v>21870</v>
      </c>
      <c r="J21" s="44">
        <v>35000</v>
      </c>
      <c r="K21" s="45">
        <v>6</v>
      </c>
      <c r="L21" s="46"/>
      <c r="M21" s="47">
        <f t="shared" si="7"/>
        <v>0</v>
      </c>
      <c r="N21" s="47">
        <f t="shared" si="8"/>
        <v>0</v>
      </c>
      <c r="O21" s="47">
        <f t="shared" si="5"/>
        <v>0</v>
      </c>
      <c r="P21" s="47">
        <f t="shared" si="6"/>
        <v>0</v>
      </c>
      <c r="Q21" s="6"/>
      <c r="R21" s="6"/>
    </row>
    <row r="22" spans="1:18" ht="30" customHeight="1">
      <c r="A22" s="21"/>
      <c r="B22" s="55">
        <v>19</v>
      </c>
      <c r="C22" s="56" t="s">
        <v>28</v>
      </c>
      <c r="D22" s="57" t="s">
        <v>23</v>
      </c>
      <c r="E22" s="57" t="s">
        <v>12</v>
      </c>
      <c r="F22" s="44">
        <f t="shared" si="0"/>
        <v>27500.000000000004</v>
      </c>
      <c r="G22" s="44">
        <f t="shared" si="1"/>
        <v>26250</v>
      </c>
      <c r="H22" s="44">
        <v>25000</v>
      </c>
      <c r="I22" s="44">
        <f t="shared" si="4"/>
        <v>22500</v>
      </c>
      <c r="J22" s="44">
        <f t="shared" ref="J22:J52" si="9">SUM(I22*1.6)</f>
        <v>36000</v>
      </c>
      <c r="K22" s="45">
        <v>23</v>
      </c>
      <c r="L22" s="46"/>
      <c r="M22" s="47">
        <f t="shared" si="7"/>
        <v>0</v>
      </c>
      <c r="N22" s="47">
        <f t="shared" si="8"/>
        <v>0</v>
      </c>
      <c r="O22" s="47">
        <f t="shared" si="5"/>
        <v>0</v>
      </c>
      <c r="P22" s="47">
        <f t="shared" si="6"/>
        <v>0</v>
      </c>
      <c r="Q22" s="6"/>
      <c r="R22" s="6"/>
    </row>
    <row r="23" spans="1:18" ht="30" customHeight="1">
      <c r="A23" s="21"/>
      <c r="B23" s="55">
        <v>20</v>
      </c>
      <c r="C23" s="56" t="s">
        <v>28</v>
      </c>
      <c r="D23" s="57" t="s">
        <v>17</v>
      </c>
      <c r="E23" s="57" t="s">
        <v>12</v>
      </c>
      <c r="F23" s="44">
        <f t="shared" si="0"/>
        <v>27500.000000000004</v>
      </c>
      <c r="G23" s="44">
        <f t="shared" si="1"/>
        <v>26250</v>
      </c>
      <c r="H23" s="44">
        <v>25000</v>
      </c>
      <c r="I23" s="44">
        <f t="shared" si="4"/>
        <v>22500</v>
      </c>
      <c r="J23" s="44">
        <f t="shared" si="9"/>
        <v>36000</v>
      </c>
      <c r="K23" s="45">
        <v>20</v>
      </c>
      <c r="L23" s="46"/>
      <c r="M23" s="47">
        <f t="shared" si="7"/>
        <v>0</v>
      </c>
      <c r="N23" s="47">
        <f t="shared" si="8"/>
        <v>0</v>
      </c>
      <c r="O23" s="47">
        <f t="shared" si="5"/>
        <v>0</v>
      </c>
      <c r="P23" s="47">
        <f t="shared" si="6"/>
        <v>0</v>
      </c>
      <c r="Q23" s="6"/>
      <c r="R23" s="6"/>
    </row>
    <row r="24" spans="1:18" ht="30" customHeight="1">
      <c r="A24" s="21"/>
      <c r="B24" s="55">
        <v>21</v>
      </c>
      <c r="C24" s="56" t="s">
        <v>28</v>
      </c>
      <c r="D24" s="57" t="s">
        <v>17</v>
      </c>
      <c r="E24" s="57" t="s">
        <v>14</v>
      </c>
      <c r="F24" s="44">
        <f t="shared" ref="F24" si="10">SUM(H24*1.1)</f>
        <v>27500.000000000004</v>
      </c>
      <c r="G24" s="44">
        <f t="shared" ref="G24" si="11">SUM(H24*1.05)</f>
        <v>26250</v>
      </c>
      <c r="H24" s="44">
        <v>25000</v>
      </c>
      <c r="I24" s="44">
        <f t="shared" si="4"/>
        <v>22500</v>
      </c>
      <c r="J24" s="44">
        <f t="shared" si="9"/>
        <v>36000</v>
      </c>
      <c r="K24" s="45">
        <v>25</v>
      </c>
      <c r="L24" s="46"/>
      <c r="M24" s="47">
        <f t="shared" ref="M24" si="12">F24*L24</f>
        <v>0</v>
      </c>
      <c r="N24" s="47">
        <f t="shared" ref="N24" si="13">G24*L24</f>
        <v>0</v>
      </c>
      <c r="O24" s="47">
        <f t="shared" si="5"/>
        <v>0</v>
      </c>
      <c r="P24" s="47">
        <f t="shared" si="6"/>
        <v>0</v>
      </c>
      <c r="Q24" s="6"/>
      <c r="R24" s="6"/>
    </row>
    <row r="25" spans="1:18" ht="30" customHeight="1">
      <c r="A25" s="21"/>
      <c r="B25" s="55">
        <v>21</v>
      </c>
      <c r="C25" s="56" t="s">
        <v>28</v>
      </c>
      <c r="D25" s="57" t="s">
        <v>23</v>
      </c>
      <c r="E25" s="57" t="s">
        <v>14</v>
      </c>
      <c r="F25" s="44">
        <f t="shared" si="0"/>
        <v>27500.000000000004</v>
      </c>
      <c r="G25" s="44">
        <f t="shared" si="1"/>
        <v>26250</v>
      </c>
      <c r="H25" s="44">
        <v>25000</v>
      </c>
      <c r="I25" s="44">
        <f t="shared" si="4"/>
        <v>22500</v>
      </c>
      <c r="J25" s="44">
        <f t="shared" si="9"/>
        <v>36000</v>
      </c>
      <c r="K25" s="45">
        <v>18</v>
      </c>
      <c r="L25" s="46"/>
      <c r="M25" s="47">
        <f t="shared" si="7"/>
        <v>0</v>
      </c>
      <c r="N25" s="47">
        <f t="shared" si="8"/>
        <v>0</v>
      </c>
      <c r="O25" s="47">
        <f t="shared" si="5"/>
        <v>0</v>
      </c>
      <c r="P25" s="47">
        <f t="shared" si="6"/>
        <v>0</v>
      </c>
      <c r="Q25" s="6"/>
      <c r="R25" s="6"/>
    </row>
    <row r="26" spans="1:18" ht="30" customHeight="1">
      <c r="A26" s="21"/>
      <c r="B26" s="55">
        <v>22</v>
      </c>
      <c r="C26" s="56" t="s">
        <v>29</v>
      </c>
      <c r="D26" s="57" t="s">
        <v>20</v>
      </c>
      <c r="E26" s="57" t="s">
        <v>12</v>
      </c>
      <c r="F26" s="44">
        <f t="shared" si="0"/>
        <v>29700.000000000004</v>
      </c>
      <c r="G26" s="44">
        <f t="shared" si="1"/>
        <v>28350</v>
      </c>
      <c r="H26" s="44">
        <v>27000</v>
      </c>
      <c r="I26" s="44">
        <f t="shared" si="4"/>
        <v>24300</v>
      </c>
      <c r="J26" s="44">
        <v>38900</v>
      </c>
      <c r="K26" s="45">
        <v>5</v>
      </c>
      <c r="L26" s="46"/>
      <c r="M26" s="47">
        <f t="shared" si="7"/>
        <v>0</v>
      </c>
      <c r="N26" s="47">
        <f t="shared" si="8"/>
        <v>0</v>
      </c>
      <c r="O26" s="47">
        <f t="shared" si="5"/>
        <v>0</v>
      </c>
      <c r="P26" s="47">
        <f t="shared" si="6"/>
        <v>0</v>
      </c>
      <c r="Q26" s="6"/>
      <c r="R26" s="6"/>
    </row>
    <row r="27" spans="1:18" ht="30" customHeight="1">
      <c r="A27" s="21"/>
      <c r="B27" s="55">
        <v>23</v>
      </c>
      <c r="C27" s="56" t="s">
        <v>29</v>
      </c>
      <c r="D27" s="57" t="s">
        <v>30</v>
      </c>
      <c r="E27" s="57" t="s">
        <v>12</v>
      </c>
      <c r="F27" s="44">
        <f t="shared" si="0"/>
        <v>29700.000000000004</v>
      </c>
      <c r="G27" s="44">
        <f t="shared" si="1"/>
        <v>28350</v>
      </c>
      <c r="H27" s="44">
        <v>27000</v>
      </c>
      <c r="I27" s="44">
        <f t="shared" si="4"/>
        <v>24300</v>
      </c>
      <c r="J27" s="44">
        <v>38900</v>
      </c>
      <c r="K27" s="45">
        <v>7</v>
      </c>
      <c r="L27" s="46"/>
      <c r="M27" s="47">
        <f t="shared" si="7"/>
        <v>0</v>
      </c>
      <c r="N27" s="47">
        <f t="shared" si="8"/>
        <v>0</v>
      </c>
      <c r="O27" s="47">
        <f t="shared" si="5"/>
        <v>0</v>
      </c>
      <c r="P27" s="47">
        <f t="shared" si="6"/>
        <v>0</v>
      </c>
      <c r="Q27" s="6"/>
      <c r="R27" s="6"/>
    </row>
    <row r="28" spans="1:18" ht="30" customHeight="1">
      <c r="A28" s="21"/>
      <c r="B28" s="55">
        <v>24</v>
      </c>
      <c r="C28" s="56" t="s">
        <v>31</v>
      </c>
      <c r="D28" s="57" t="s">
        <v>17</v>
      </c>
      <c r="E28" s="57" t="s">
        <v>12</v>
      </c>
      <c r="F28" s="44">
        <f t="shared" si="0"/>
        <v>30690.000000000004</v>
      </c>
      <c r="G28" s="44">
        <f t="shared" si="1"/>
        <v>29295</v>
      </c>
      <c r="H28" s="44">
        <v>27900</v>
      </c>
      <c r="I28" s="44">
        <f t="shared" si="4"/>
        <v>25110</v>
      </c>
      <c r="J28" s="44">
        <v>40000</v>
      </c>
      <c r="K28" s="45">
        <v>4</v>
      </c>
      <c r="L28" s="46"/>
      <c r="M28" s="47">
        <f t="shared" ref="M28:M37" si="14">F28*L28</f>
        <v>0</v>
      </c>
      <c r="N28" s="47">
        <f t="shared" si="8"/>
        <v>0</v>
      </c>
      <c r="O28" s="47">
        <f t="shared" si="5"/>
        <v>0</v>
      </c>
      <c r="P28" s="47">
        <f t="shared" si="6"/>
        <v>0</v>
      </c>
      <c r="Q28" s="6"/>
      <c r="R28" s="6"/>
    </row>
    <row r="29" spans="1:18" ht="30" customHeight="1">
      <c r="A29" s="21"/>
      <c r="B29" s="55">
        <v>25</v>
      </c>
      <c r="C29" s="56" t="s">
        <v>31</v>
      </c>
      <c r="D29" s="57" t="s">
        <v>32</v>
      </c>
      <c r="E29" s="57" t="s">
        <v>12</v>
      </c>
      <c r="F29" s="44">
        <f t="shared" si="0"/>
        <v>30690.000000000004</v>
      </c>
      <c r="G29" s="44">
        <f t="shared" si="1"/>
        <v>29295</v>
      </c>
      <c r="H29" s="44">
        <v>27900</v>
      </c>
      <c r="I29" s="44">
        <f t="shared" si="4"/>
        <v>25110</v>
      </c>
      <c r="J29" s="44">
        <v>40000</v>
      </c>
      <c r="K29" s="45">
        <v>5</v>
      </c>
      <c r="L29" s="46"/>
      <c r="M29" s="47">
        <f t="shared" si="14"/>
        <v>0</v>
      </c>
      <c r="N29" s="47">
        <f t="shared" si="8"/>
        <v>0</v>
      </c>
      <c r="O29" s="47">
        <f t="shared" si="5"/>
        <v>0</v>
      </c>
      <c r="P29" s="47">
        <f t="shared" si="6"/>
        <v>0</v>
      </c>
      <c r="Q29" s="6"/>
      <c r="R29" s="6"/>
    </row>
    <row r="30" spans="1:18" ht="30" customHeight="1">
      <c r="A30" s="21"/>
      <c r="B30" s="55">
        <v>26</v>
      </c>
      <c r="C30" s="56" t="s">
        <v>33</v>
      </c>
      <c r="D30" s="57" t="s">
        <v>34</v>
      </c>
      <c r="E30" s="57" t="s">
        <v>12</v>
      </c>
      <c r="F30" s="44">
        <f t="shared" si="0"/>
        <v>38500</v>
      </c>
      <c r="G30" s="44">
        <f t="shared" si="1"/>
        <v>36750</v>
      </c>
      <c r="H30" s="44">
        <v>35000</v>
      </c>
      <c r="I30" s="44">
        <f t="shared" si="4"/>
        <v>31500</v>
      </c>
      <c r="J30" s="44">
        <v>49500</v>
      </c>
      <c r="K30" s="45">
        <v>13</v>
      </c>
      <c r="L30" s="46"/>
      <c r="M30" s="47">
        <f t="shared" si="14"/>
        <v>0</v>
      </c>
      <c r="N30" s="47">
        <f t="shared" si="8"/>
        <v>0</v>
      </c>
      <c r="O30" s="47">
        <f t="shared" si="5"/>
        <v>0</v>
      </c>
      <c r="P30" s="47">
        <f t="shared" si="6"/>
        <v>0</v>
      </c>
      <c r="Q30" s="6"/>
      <c r="R30" s="6"/>
    </row>
    <row r="31" spans="1:18" ht="30" customHeight="1">
      <c r="A31" s="21"/>
      <c r="B31" s="55">
        <v>27</v>
      </c>
      <c r="C31" s="56" t="s">
        <v>33</v>
      </c>
      <c r="D31" s="57" t="s">
        <v>34</v>
      </c>
      <c r="E31" s="57" t="s">
        <v>14</v>
      </c>
      <c r="F31" s="44">
        <f t="shared" si="0"/>
        <v>38500</v>
      </c>
      <c r="G31" s="44">
        <f t="shared" si="1"/>
        <v>36750</v>
      </c>
      <c r="H31" s="44">
        <v>35000</v>
      </c>
      <c r="I31" s="44">
        <f t="shared" si="4"/>
        <v>31500</v>
      </c>
      <c r="J31" s="44">
        <v>49500</v>
      </c>
      <c r="K31" s="45">
        <v>15</v>
      </c>
      <c r="L31" s="46"/>
      <c r="M31" s="47">
        <f t="shared" si="14"/>
        <v>0</v>
      </c>
      <c r="N31" s="47">
        <f t="shared" si="8"/>
        <v>0</v>
      </c>
      <c r="O31" s="47">
        <f t="shared" si="5"/>
        <v>0</v>
      </c>
      <c r="P31" s="47">
        <f t="shared" si="6"/>
        <v>0</v>
      </c>
      <c r="Q31" s="6"/>
      <c r="R31" s="6"/>
    </row>
    <row r="32" spans="1:18" ht="30" customHeight="1">
      <c r="A32" s="21"/>
      <c r="B32" s="55">
        <v>28</v>
      </c>
      <c r="C32" s="56" t="s">
        <v>33</v>
      </c>
      <c r="D32" s="57" t="s">
        <v>27</v>
      </c>
      <c r="E32" s="57" t="s">
        <v>12</v>
      </c>
      <c r="F32" s="44">
        <f t="shared" si="0"/>
        <v>38500</v>
      </c>
      <c r="G32" s="44">
        <f t="shared" si="1"/>
        <v>36750</v>
      </c>
      <c r="H32" s="44">
        <v>35000</v>
      </c>
      <c r="I32" s="44">
        <f t="shared" si="4"/>
        <v>31500</v>
      </c>
      <c r="J32" s="44">
        <v>49500</v>
      </c>
      <c r="K32" s="45">
        <v>18</v>
      </c>
      <c r="L32" s="46"/>
      <c r="M32" s="47">
        <f t="shared" si="14"/>
        <v>0</v>
      </c>
      <c r="N32" s="47">
        <f t="shared" si="8"/>
        <v>0</v>
      </c>
      <c r="O32" s="47">
        <f t="shared" si="5"/>
        <v>0</v>
      </c>
      <c r="P32" s="47">
        <f t="shared" si="6"/>
        <v>0</v>
      </c>
      <c r="Q32" s="6"/>
      <c r="R32" s="6"/>
    </row>
    <row r="33" spans="1:18" ht="30" customHeight="1">
      <c r="A33" s="21"/>
      <c r="B33" s="55">
        <v>29</v>
      </c>
      <c r="C33" s="56" t="s">
        <v>33</v>
      </c>
      <c r="D33" s="57" t="s">
        <v>27</v>
      </c>
      <c r="E33" s="57" t="s">
        <v>14</v>
      </c>
      <c r="F33" s="44">
        <f t="shared" si="0"/>
        <v>38500</v>
      </c>
      <c r="G33" s="44">
        <f t="shared" si="1"/>
        <v>36750</v>
      </c>
      <c r="H33" s="44">
        <v>35000</v>
      </c>
      <c r="I33" s="44">
        <f t="shared" si="4"/>
        <v>31500</v>
      </c>
      <c r="J33" s="44">
        <v>49500</v>
      </c>
      <c r="K33" s="45">
        <v>16</v>
      </c>
      <c r="L33" s="46"/>
      <c r="M33" s="47">
        <f t="shared" si="14"/>
        <v>0</v>
      </c>
      <c r="N33" s="47">
        <f t="shared" si="8"/>
        <v>0</v>
      </c>
      <c r="O33" s="47">
        <f t="shared" ref="O24:O52" si="15">SUM(H33*L33)</f>
        <v>0</v>
      </c>
      <c r="P33" s="47">
        <f t="shared" si="6"/>
        <v>0</v>
      </c>
      <c r="Q33" s="6"/>
      <c r="R33" s="6"/>
    </row>
    <row r="34" spans="1:18" ht="30" customHeight="1">
      <c r="A34" s="21"/>
      <c r="B34" s="55">
        <v>30</v>
      </c>
      <c r="C34" s="56" t="s">
        <v>35</v>
      </c>
      <c r="D34" s="57" t="s">
        <v>17</v>
      </c>
      <c r="E34" s="57" t="s">
        <v>37</v>
      </c>
      <c r="F34" s="44">
        <f t="shared" si="0"/>
        <v>68200</v>
      </c>
      <c r="G34" s="44">
        <f t="shared" si="1"/>
        <v>65100</v>
      </c>
      <c r="H34" s="44">
        <v>62000</v>
      </c>
      <c r="I34" s="44">
        <f t="shared" si="4"/>
        <v>55800</v>
      </c>
      <c r="J34" s="44">
        <v>88500</v>
      </c>
      <c r="K34" s="45">
        <v>1</v>
      </c>
      <c r="L34" s="46"/>
      <c r="M34" s="47">
        <f t="shared" si="14"/>
        <v>0</v>
      </c>
      <c r="N34" s="47">
        <f t="shared" si="8"/>
        <v>0</v>
      </c>
      <c r="O34" s="47">
        <f t="shared" si="15"/>
        <v>0</v>
      </c>
      <c r="P34" s="47">
        <f t="shared" si="6"/>
        <v>0</v>
      </c>
      <c r="Q34" s="6"/>
      <c r="R34" s="6"/>
    </row>
    <row r="35" spans="1:18" ht="30" customHeight="1">
      <c r="A35" s="21"/>
      <c r="B35" s="55">
        <v>31</v>
      </c>
      <c r="C35" s="56" t="s">
        <v>35</v>
      </c>
      <c r="D35" s="57" t="s">
        <v>17</v>
      </c>
      <c r="E35" s="57" t="s">
        <v>38</v>
      </c>
      <c r="F35" s="44">
        <f t="shared" si="0"/>
        <v>68200</v>
      </c>
      <c r="G35" s="44">
        <f t="shared" si="1"/>
        <v>65100</v>
      </c>
      <c r="H35" s="44">
        <v>62000</v>
      </c>
      <c r="I35" s="44">
        <f t="shared" si="4"/>
        <v>55800</v>
      </c>
      <c r="J35" s="44">
        <v>88500</v>
      </c>
      <c r="K35" s="45">
        <v>3</v>
      </c>
      <c r="L35" s="46"/>
      <c r="M35" s="47">
        <f t="shared" si="14"/>
        <v>0</v>
      </c>
      <c r="N35" s="47">
        <f t="shared" si="8"/>
        <v>0</v>
      </c>
      <c r="O35" s="47">
        <f t="shared" si="15"/>
        <v>0</v>
      </c>
      <c r="P35" s="47">
        <f t="shared" si="6"/>
        <v>0</v>
      </c>
      <c r="Q35" s="6"/>
      <c r="R35" s="6"/>
    </row>
    <row r="36" spans="1:18" ht="30" customHeight="1">
      <c r="A36" s="21"/>
      <c r="B36" s="55">
        <v>32</v>
      </c>
      <c r="C36" s="56" t="s">
        <v>35</v>
      </c>
      <c r="D36" s="57" t="s">
        <v>36</v>
      </c>
      <c r="E36" s="57" t="s">
        <v>37</v>
      </c>
      <c r="F36" s="44">
        <f t="shared" si="0"/>
        <v>68200</v>
      </c>
      <c r="G36" s="44">
        <f t="shared" si="1"/>
        <v>65100</v>
      </c>
      <c r="H36" s="44">
        <v>62000</v>
      </c>
      <c r="I36" s="44">
        <f t="shared" si="4"/>
        <v>55800</v>
      </c>
      <c r="J36" s="44">
        <v>88500</v>
      </c>
      <c r="K36" s="45">
        <v>2</v>
      </c>
      <c r="L36" s="46"/>
      <c r="M36" s="47">
        <f t="shared" si="14"/>
        <v>0</v>
      </c>
      <c r="N36" s="47">
        <f t="shared" si="8"/>
        <v>0</v>
      </c>
      <c r="O36" s="47">
        <f t="shared" si="15"/>
        <v>0</v>
      </c>
      <c r="P36" s="47">
        <f t="shared" si="6"/>
        <v>0</v>
      </c>
      <c r="Q36" s="6"/>
      <c r="R36" s="6"/>
    </row>
    <row r="37" spans="1:18" ht="30" customHeight="1">
      <c r="A37" s="21"/>
      <c r="B37" s="55">
        <v>33</v>
      </c>
      <c r="C37" s="56" t="s">
        <v>35</v>
      </c>
      <c r="D37" s="57" t="s">
        <v>36</v>
      </c>
      <c r="E37" s="57" t="s">
        <v>38</v>
      </c>
      <c r="F37" s="44">
        <f t="shared" si="0"/>
        <v>68200</v>
      </c>
      <c r="G37" s="44">
        <f t="shared" si="1"/>
        <v>65100</v>
      </c>
      <c r="H37" s="44">
        <v>62000</v>
      </c>
      <c r="I37" s="44">
        <f t="shared" si="4"/>
        <v>55800</v>
      </c>
      <c r="J37" s="44">
        <v>88500</v>
      </c>
      <c r="K37" s="45">
        <v>2</v>
      </c>
      <c r="L37" s="46"/>
      <c r="M37" s="47">
        <f t="shared" si="14"/>
        <v>0</v>
      </c>
      <c r="N37" s="47">
        <f t="shared" si="8"/>
        <v>0</v>
      </c>
      <c r="O37" s="47">
        <f t="shared" si="15"/>
        <v>0</v>
      </c>
      <c r="P37" s="47">
        <f t="shared" si="6"/>
        <v>0</v>
      </c>
      <c r="Q37" s="6"/>
      <c r="R37" s="6"/>
    </row>
    <row r="38" spans="1:18" ht="30" customHeight="1">
      <c r="A38" s="21"/>
      <c r="B38" s="55">
        <v>34</v>
      </c>
      <c r="C38" s="56" t="s">
        <v>35</v>
      </c>
      <c r="D38" s="57" t="s">
        <v>27</v>
      </c>
      <c r="E38" s="57" t="s">
        <v>37</v>
      </c>
      <c r="F38" s="44">
        <f t="shared" si="0"/>
        <v>68200</v>
      </c>
      <c r="G38" s="44">
        <f t="shared" si="1"/>
        <v>65100</v>
      </c>
      <c r="H38" s="44">
        <v>62000</v>
      </c>
      <c r="I38" s="44">
        <f t="shared" si="4"/>
        <v>55800</v>
      </c>
      <c r="J38" s="44">
        <v>88500</v>
      </c>
      <c r="K38" s="45">
        <v>2</v>
      </c>
      <c r="L38" s="46"/>
      <c r="M38" s="47">
        <f>F38*L38</f>
        <v>0</v>
      </c>
      <c r="N38" s="47">
        <f t="shared" si="8"/>
        <v>0</v>
      </c>
      <c r="O38" s="47">
        <f t="shared" si="15"/>
        <v>0</v>
      </c>
      <c r="P38" s="47">
        <f t="shared" si="6"/>
        <v>0</v>
      </c>
      <c r="Q38" s="6"/>
      <c r="R38" s="6"/>
    </row>
    <row r="39" spans="1:18" ht="30" customHeight="1">
      <c r="A39" s="21"/>
      <c r="B39" s="55">
        <v>35</v>
      </c>
      <c r="C39" s="56" t="s">
        <v>35</v>
      </c>
      <c r="D39" s="57" t="s">
        <v>27</v>
      </c>
      <c r="E39" s="57" t="s">
        <v>38</v>
      </c>
      <c r="F39" s="44">
        <f t="shared" si="0"/>
        <v>68200</v>
      </c>
      <c r="G39" s="44">
        <f t="shared" si="1"/>
        <v>65100</v>
      </c>
      <c r="H39" s="44">
        <v>62000</v>
      </c>
      <c r="I39" s="44">
        <f t="shared" si="4"/>
        <v>55800</v>
      </c>
      <c r="J39" s="44">
        <v>88500</v>
      </c>
      <c r="K39" s="45">
        <v>2</v>
      </c>
      <c r="L39" s="46"/>
      <c r="M39" s="47">
        <f t="shared" ref="M39:M52" si="16">F39*L39</f>
        <v>0</v>
      </c>
      <c r="N39" s="47">
        <f t="shared" si="8"/>
        <v>0</v>
      </c>
      <c r="O39" s="47">
        <f t="shared" si="15"/>
        <v>0</v>
      </c>
      <c r="P39" s="47">
        <f t="shared" si="6"/>
        <v>0</v>
      </c>
      <c r="Q39" s="6"/>
      <c r="R39" s="6"/>
    </row>
    <row r="40" spans="1:18" ht="30" customHeight="1">
      <c r="A40" s="21"/>
      <c r="B40" s="55">
        <v>36</v>
      </c>
      <c r="C40" s="56" t="s">
        <v>39</v>
      </c>
      <c r="D40" s="57" t="s">
        <v>17</v>
      </c>
      <c r="E40" s="57" t="s">
        <v>37</v>
      </c>
      <c r="F40" s="44">
        <f t="shared" si="0"/>
        <v>71500</v>
      </c>
      <c r="G40" s="44">
        <f t="shared" si="1"/>
        <v>68250</v>
      </c>
      <c r="H40" s="44">
        <v>65000</v>
      </c>
      <c r="I40" s="44">
        <f t="shared" si="4"/>
        <v>58500</v>
      </c>
      <c r="J40" s="44">
        <v>92900</v>
      </c>
      <c r="K40" s="45">
        <v>1</v>
      </c>
      <c r="L40" s="46"/>
      <c r="M40" s="47">
        <f t="shared" si="16"/>
        <v>0</v>
      </c>
      <c r="N40" s="47">
        <f t="shared" si="8"/>
        <v>0</v>
      </c>
      <c r="O40" s="47">
        <f t="shared" si="15"/>
        <v>0</v>
      </c>
      <c r="P40" s="47">
        <f t="shared" si="6"/>
        <v>0</v>
      </c>
      <c r="Q40" s="6"/>
      <c r="R40" s="6"/>
    </row>
    <row r="41" spans="1:18" ht="30" customHeight="1">
      <c r="A41" s="21"/>
      <c r="B41" s="55">
        <v>37</v>
      </c>
      <c r="C41" s="56" t="s">
        <v>39</v>
      </c>
      <c r="D41" s="57" t="s">
        <v>17</v>
      </c>
      <c r="E41" s="57" t="s">
        <v>38</v>
      </c>
      <c r="F41" s="44">
        <f t="shared" si="0"/>
        <v>71500</v>
      </c>
      <c r="G41" s="44">
        <f t="shared" si="1"/>
        <v>68250</v>
      </c>
      <c r="H41" s="44">
        <v>65000</v>
      </c>
      <c r="I41" s="44">
        <f t="shared" si="4"/>
        <v>58500</v>
      </c>
      <c r="J41" s="44">
        <v>92900</v>
      </c>
      <c r="K41" s="45">
        <v>2</v>
      </c>
      <c r="L41" s="46"/>
      <c r="M41" s="47">
        <f t="shared" si="16"/>
        <v>0</v>
      </c>
      <c r="N41" s="47">
        <f>G41*L41</f>
        <v>0</v>
      </c>
      <c r="O41" s="47">
        <f t="shared" si="15"/>
        <v>0</v>
      </c>
      <c r="P41" s="47">
        <f t="shared" si="6"/>
        <v>0</v>
      </c>
      <c r="Q41" s="6"/>
      <c r="R41" s="6"/>
    </row>
    <row r="42" spans="1:18" ht="30" customHeight="1">
      <c r="A42" s="21"/>
      <c r="B42" s="55">
        <v>39</v>
      </c>
      <c r="C42" s="56" t="s">
        <v>39</v>
      </c>
      <c r="D42" s="57" t="s">
        <v>27</v>
      </c>
      <c r="E42" s="57" t="s">
        <v>38</v>
      </c>
      <c r="F42" s="44">
        <f t="shared" si="0"/>
        <v>71500</v>
      </c>
      <c r="G42" s="44">
        <f t="shared" si="1"/>
        <v>68250</v>
      </c>
      <c r="H42" s="44">
        <v>65000</v>
      </c>
      <c r="I42" s="44">
        <f t="shared" si="4"/>
        <v>58500</v>
      </c>
      <c r="J42" s="44">
        <v>92900</v>
      </c>
      <c r="K42" s="45">
        <v>3</v>
      </c>
      <c r="L42" s="46"/>
      <c r="M42" s="47">
        <f t="shared" si="16"/>
        <v>0</v>
      </c>
      <c r="N42" s="47">
        <f>G42*L42</f>
        <v>0</v>
      </c>
      <c r="O42" s="47">
        <f t="shared" si="15"/>
        <v>0</v>
      </c>
      <c r="P42" s="47">
        <f t="shared" si="6"/>
        <v>0</v>
      </c>
      <c r="Q42" s="6"/>
      <c r="R42" s="6"/>
    </row>
    <row r="43" spans="1:18" ht="30" customHeight="1">
      <c r="A43" s="21"/>
      <c r="B43" s="55">
        <v>40</v>
      </c>
      <c r="C43" s="56" t="s">
        <v>39</v>
      </c>
      <c r="D43" s="57" t="s">
        <v>9</v>
      </c>
      <c r="E43" s="57" t="s">
        <v>37</v>
      </c>
      <c r="F43" s="44">
        <f t="shared" si="0"/>
        <v>71500</v>
      </c>
      <c r="G43" s="44">
        <f t="shared" si="1"/>
        <v>68250</v>
      </c>
      <c r="H43" s="44">
        <v>65000</v>
      </c>
      <c r="I43" s="44">
        <f t="shared" si="4"/>
        <v>58500</v>
      </c>
      <c r="J43" s="44">
        <v>92900</v>
      </c>
      <c r="K43" s="45">
        <v>4</v>
      </c>
      <c r="L43" s="46"/>
      <c r="M43" s="47">
        <f t="shared" si="16"/>
        <v>0</v>
      </c>
      <c r="N43" s="47">
        <f t="shared" ref="N43:N52" si="17">G43*L43</f>
        <v>0</v>
      </c>
      <c r="O43" s="47">
        <f t="shared" si="15"/>
        <v>0</v>
      </c>
      <c r="P43" s="47">
        <f t="shared" si="6"/>
        <v>0</v>
      </c>
      <c r="Q43" s="6"/>
      <c r="R43" s="6"/>
    </row>
    <row r="44" spans="1:18" ht="30" customHeight="1" thickBot="1">
      <c r="A44" s="21"/>
      <c r="B44" s="55">
        <v>41</v>
      </c>
      <c r="C44" s="56" t="s">
        <v>39</v>
      </c>
      <c r="D44" s="62" t="s">
        <v>9</v>
      </c>
      <c r="E44" s="62" t="s">
        <v>38</v>
      </c>
      <c r="F44" s="48">
        <f t="shared" si="0"/>
        <v>71500</v>
      </c>
      <c r="G44" s="48">
        <f t="shared" si="1"/>
        <v>68250</v>
      </c>
      <c r="H44" s="48">
        <v>65000</v>
      </c>
      <c r="I44" s="44">
        <f t="shared" si="4"/>
        <v>58500</v>
      </c>
      <c r="J44" s="44">
        <v>92900</v>
      </c>
      <c r="K44" s="49">
        <v>2</v>
      </c>
      <c r="L44" s="50"/>
      <c r="M44" s="51">
        <f t="shared" si="16"/>
        <v>0</v>
      </c>
      <c r="N44" s="51">
        <f t="shared" si="17"/>
        <v>0</v>
      </c>
      <c r="O44" s="47">
        <f t="shared" si="15"/>
        <v>0</v>
      </c>
      <c r="P44" s="47">
        <f t="shared" si="6"/>
        <v>0</v>
      </c>
      <c r="Q44" s="6"/>
      <c r="R44" s="6"/>
    </row>
    <row r="45" spans="1:18" s="1" customFormat="1" ht="18" customHeight="1" thickBot="1">
      <c r="A45" s="26"/>
      <c r="B45" s="69"/>
      <c r="C45" s="38" t="s">
        <v>42</v>
      </c>
      <c r="D45" s="34"/>
      <c r="E45" s="34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11"/>
      <c r="R45" s="11"/>
    </row>
    <row r="46" spans="1:18" s="54" customFormat="1" ht="30" customHeight="1" thickBot="1">
      <c r="A46" s="52"/>
      <c r="B46" s="55">
        <v>42</v>
      </c>
      <c r="C46" s="72" t="s">
        <v>18</v>
      </c>
      <c r="D46" s="63" t="s">
        <v>10</v>
      </c>
      <c r="E46" s="63" t="s">
        <v>12</v>
      </c>
      <c r="F46" s="64">
        <f t="shared" si="0"/>
        <v>23760.000000000004</v>
      </c>
      <c r="G46" s="64">
        <f t="shared" si="1"/>
        <v>22680</v>
      </c>
      <c r="H46" s="64">
        <v>21600</v>
      </c>
      <c r="I46" s="44">
        <f t="shared" si="4"/>
        <v>19440</v>
      </c>
      <c r="J46" s="44">
        <v>31000</v>
      </c>
      <c r="K46" s="65">
        <v>2</v>
      </c>
      <c r="L46" s="66"/>
      <c r="M46" s="67">
        <f t="shared" ref="M46:M51" si="18">F46*L46</f>
        <v>0</v>
      </c>
      <c r="N46" s="67">
        <f t="shared" si="17"/>
        <v>0</v>
      </c>
      <c r="O46" s="47">
        <f t="shared" si="15"/>
        <v>0</v>
      </c>
      <c r="P46" s="47">
        <f t="shared" si="6"/>
        <v>0</v>
      </c>
      <c r="Q46" s="53"/>
      <c r="R46" s="53"/>
    </row>
    <row r="47" spans="1:18" s="1" customFormat="1" ht="18" customHeight="1" thickBot="1">
      <c r="A47" s="26"/>
      <c r="B47" s="70"/>
      <c r="C47" s="38" t="s">
        <v>43</v>
      </c>
      <c r="D47" s="34"/>
      <c r="E47" s="34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11"/>
      <c r="R47" s="11"/>
    </row>
    <row r="48" spans="1:18" s="54" customFormat="1" ht="30" customHeight="1" thickBot="1">
      <c r="A48" s="52"/>
      <c r="B48" s="58">
        <v>43</v>
      </c>
      <c r="C48" s="59" t="s">
        <v>44</v>
      </c>
      <c r="D48" s="60" t="s">
        <v>45</v>
      </c>
      <c r="E48" s="60" t="s">
        <v>46</v>
      </c>
      <c r="F48" s="40">
        <f t="shared" si="0"/>
        <v>11000</v>
      </c>
      <c r="G48" s="40">
        <f t="shared" si="1"/>
        <v>10500</v>
      </c>
      <c r="H48" s="40">
        <v>10000</v>
      </c>
      <c r="I48" s="44">
        <f t="shared" si="4"/>
        <v>9000</v>
      </c>
      <c r="J48" s="44">
        <f t="shared" si="9"/>
        <v>14400</v>
      </c>
      <c r="K48" s="41">
        <v>16</v>
      </c>
      <c r="L48" s="42"/>
      <c r="M48" s="43">
        <f t="shared" si="18"/>
        <v>0</v>
      </c>
      <c r="N48" s="43">
        <f t="shared" si="17"/>
        <v>0</v>
      </c>
      <c r="O48" s="47">
        <f t="shared" si="15"/>
        <v>0</v>
      </c>
      <c r="P48" s="47">
        <f t="shared" si="6"/>
        <v>0</v>
      </c>
      <c r="Q48" s="53"/>
      <c r="R48" s="53"/>
    </row>
    <row r="49" spans="1:18" s="54" customFormat="1" ht="30" customHeight="1" thickBot="1">
      <c r="A49" s="52"/>
      <c r="B49" s="61">
        <v>44</v>
      </c>
      <c r="C49" s="59" t="s">
        <v>44</v>
      </c>
      <c r="D49" s="62" t="s">
        <v>9</v>
      </c>
      <c r="E49" s="62" t="s">
        <v>46</v>
      </c>
      <c r="F49" s="48">
        <f t="shared" si="0"/>
        <v>11000</v>
      </c>
      <c r="G49" s="48">
        <f t="shared" si="1"/>
        <v>10500</v>
      </c>
      <c r="H49" s="48">
        <v>10000</v>
      </c>
      <c r="I49" s="44">
        <f t="shared" si="4"/>
        <v>9000</v>
      </c>
      <c r="J49" s="44">
        <f t="shared" si="9"/>
        <v>14400</v>
      </c>
      <c r="K49" s="49">
        <v>15</v>
      </c>
      <c r="L49" s="50"/>
      <c r="M49" s="51">
        <f t="shared" si="18"/>
        <v>0</v>
      </c>
      <c r="N49" s="51">
        <f t="shared" si="17"/>
        <v>0</v>
      </c>
      <c r="O49" s="47">
        <f t="shared" si="15"/>
        <v>0</v>
      </c>
      <c r="P49" s="47">
        <f t="shared" si="6"/>
        <v>0</v>
      </c>
      <c r="Q49" s="53"/>
      <c r="R49" s="53"/>
    </row>
    <row r="50" spans="1:18" s="1" customFormat="1" ht="18" customHeight="1" thickBot="1">
      <c r="A50" s="26"/>
      <c r="B50" s="70"/>
      <c r="C50" s="38" t="s">
        <v>47</v>
      </c>
      <c r="D50" s="34"/>
      <c r="E50" s="34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11"/>
      <c r="R50" s="11"/>
    </row>
    <row r="51" spans="1:18" s="54" customFormat="1" ht="30" customHeight="1" thickBot="1">
      <c r="A51" s="52"/>
      <c r="B51" s="58">
        <v>45</v>
      </c>
      <c r="C51" s="59" t="s">
        <v>48</v>
      </c>
      <c r="D51" s="60" t="s">
        <v>49</v>
      </c>
      <c r="E51" s="60" t="s">
        <v>46</v>
      </c>
      <c r="F51" s="40">
        <f t="shared" si="0"/>
        <v>16500</v>
      </c>
      <c r="G51" s="40">
        <f t="shared" si="1"/>
        <v>15750</v>
      </c>
      <c r="H51" s="40">
        <v>15000</v>
      </c>
      <c r="I51" s="44">
        <f t="shared" si="4"/>
        <v>13500</v>
      </c>
      <c r="J51" s="44">
        <f t="shared" si="9"/>
        <v>21600</v>
      </c>
      <c r="K51" s="41">
        <v>27</v>
      </c>
      <c r="L51" s="42"/>
      <c r="M51" s="43">
        <f t="shared" si="18"/>
        <v>0</v>
      </c>
      <c r="N51" s="43">
        <f t="shared" si="17"/>
        <v>0</v>
      </c>
      <c r="O51" s="47">
        <f t="shared" si="15"/>
        <v>0</v>
      </c>
      <c r="P51" s="47">
        <f t="shared" si="6"/>
        <v>0</v>
      </c>
      <c r="Q51" s="53"/>
      <c r="R51" s="53"/>
    </row>
    <row r="52" spans="1:18" s="54" customFormat="1" ht="30" customHeight="1" thickBot="1">
      <c r="A52" s="52"/>
      <c r="B52" s="61">
        <v>46</v>
      </c>
      <c r="C52" s="59" t="s">
        <v>48</v>
      </c>
      <c r="D52" s="62" t="s">
        <v>50</v>
      </c>
      <c r="E52" s="62" t="s">
        <v>46</v>
      </c>
      <c r="F52" s="48">
        <f t="shared" si="0"/>
        <v>16500</v>
      </c>
      <c r="G52" s="48">
        <f t="shared" si="1"/>
        <v>15750</v>
      </c>
      <c r="H52" s="48">
        <v>15000</v>
      </c>
      <c r="I52" s="44">
        <f t="shared" si="4"/>
        <v>13500</v>
      </c>
      <c r="J52" s="44">
        <f t="shared" si="9"/>
        <v>21600</v>
      </c>
      <c r="K52" s="49">
        <v>21</v>
      </c>
      <c r="L52" s="50"/>
      <c r="M52" s="51">
        <f t="shared" si="16"/>
        <v>0</v>
      </c>
      <c r="N52" s="51">
        <f t="shared" si="17"/>
        <v>0</v>
      </c>
      <c r="O52" s="47">
        <f t="shared" si="15"/>
        <v>0</v>
      </c>
      <c r="P52" s="47">
        <f t="shared" si="6"/>
        <v>0</v>
      </c>
      <c r="Q52" s="53"/>
      <c r="R52" s="53"/>
    </row>
    <row r="53" spans="1:18" s="1" customFormat="1" ht="16.5" thickBot="1">
      <c r="A53" s="26"/>
      <c r="B53" s="68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11"/>
      <c r="R53" s="11"/>
    </row>
    <row r="54" spans="1:18" ht="13.5" customHeight="1">
      <c r="A54" s="21"/>
      <c r="B54" s="22"/>
      <c r="C54" s="21"/>
      <c r="D54" s="21"/>
      <c r="E54" s="21"/>
      <c r="F54" s="21"/>
      <c r="G54" s="21"/>
      <c r="H54" s="21"/>
      <c r="I54" s="21"/>
      <c r="J54" s="21"/>
      <c r="K54" s="27"/>
      <c r="L54" s="27"/>
      <c r="M54" s="27"/>
      <c r="N54" s="27"/>
      <c r="O54" s="27"/>
      <c r="P54" s="27"/>
      <c r="Q54" s="6"/>
      <c r="R54" s="6"/>
    </row>
    <row r="55" spans="1:18" s="2" customFormat="1" ht="18.75" customHeight="1">
      <c r="A55" s="28" t="s">
        <v>51</v>
      </c>
      <c r="B55" s="28"/>
      <c r="C55" s="29"/>
      <c r="D55" s="29"/>
      <c r="E55" s="29"/>
      <c r="F55" s="28"/>
      <c r="G55" s="28"/>
      <c r="H55" s="28"/>
      <c r="I55" s="28"/>
      <c r="J55" s="28"/>
      <c r="K55" s="29"/>
      <c r="L55" s="29"/>
      <c r="M55" s="29"/>
      <c r="N55" s="29"/>
      <c r="O55" s="29"/>
      <c r="P55" s="29"/>
      <c r="Q55" s="13"/>
      <c r="R55" s="13"/>
    </row>
    <row r="56" spans="1:18" s="4" customFormat="1" ht="21.75" customHeight="1">
      <c r="A56" s="12" t="s">
        <v>52</v>
      </c>
      <c r="B56" s="30"/>
      <c r="C56" s="31"/>
      <c r="D56" s="31"/>
      <c r="E56" s="31"/>
      <c r="F56" s="32"/>
      <c r="G56" s="32"/>
      <c r="H56" s="32"/>
      <c r="I56" s="32"/>
      <c r="J56" s="32"/>
      <c r="K56" s="31"/>
      <c r="L56" s="31"/>
      <c r="M56" s="31"/>
      <c r="N56" s="31"/>
      <c r="O56" s="31"/>
      <c r="P56" s="31"/>
      <c r="Q56" s="14"/>
      <c r="R56" s="14"/>
    </row>
    <row r="57" spans="1:18">
      <c r="A57" s="21"/>
      <c r="B57" s="22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6"/>
      <c r="R57" s="6"/>
    </row>
    <row r="58" spans="1:18">
      <c r="A58" s="21"/>
      <c r="B58" s="22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6"/>
      <c r="R58" s="6"/>
    </row>
    <row r="59" spans="1:18" ht="14.25" customHeight="1"/>
  </sheetData>
  <sheetProtection password="CC1F" sheet="1" objects="1" scenarios="1" formatCells="0" formatColumns="0" formatRows="0" insertRows="0" insertHyperlinks="0" deleteColumns="0" deleteRows="0"/>
  <hyperlinks>
    <hyperlink ref="A56" r:id="rId1" display="www.maxxprobikes.ru"/>
    <hyperlink ref="C6" r:id="rId2"/>
    <hyperlink ref="C7" r:id="rId3"/>
    <hyperlink ref="C8" r:id="rId4"/>
    <hyperlink ref="C9" r:id="rId5"/>
    <hyperlink ref="C10" r:id="rId6"/>
    <hyperlink ref="C11" r:id="rId7"/>
    <hyperlink ref="C12" r:id="rId8"/>
    <hyperlink ref="C13" r:id="rId9"/>
    <hyperlink ref="C14" r:id="rId10"/>
    <hyperlink ref="C15" r:id="rId11"/>
    <hyperlink ref="C16" r:id="rId12"/>
    <hyperlink ref="C17" r:id="rId13"/>
    <hyperlink ref="C18" r:id="rId14"/>
    <hyperlink ref="C19" r:id="rId15"/>
    <hyperlink ref="C20" r:id="rId16"/>
    <hyperlink ref="C21" r:id="rId17"/>
    <hyperlink ref="C22" r:id="rId18"/>
    <hyperlink ref="C23" r:id="rId19"/>
    <hyperlink ref="C25" r:id="rId20"/>
    <hyperlink ref="C26" r:id="rId21"/>
    <hyperlink ref="C27" r:id="rId22"/>
    <hyperlink ref="C28" r:id="rId23"/>
    <hyperlink ref="C29" r:id="rId24"/>
    <hyperlink ref="C30" r:id="rId25"/>
    <hyperlink ref="C31" r:id="rId26"/>
    <hyperlink ref="C32" r:id="rId27"/>
    <hyperlink ref="C33" r:id="rId28"/>
    <hyperlink ref="C34" r:id="rId29"/>
    <hyperlink ref="C35" r:id="rId30"/>
    <hyperlink ref="C36" r:id="rId31"/>
    <hyperlink ref="C37" r:id="rId32"/>
    <hyperlink ref="C38" r:id="rId33"/>
    <hyperlink ref="C39" r:id="rId34"/>
    <hyperlink ref="C40" r:id="rId35"/>
    <hyperlink ref="C41" r:id="rId36"/>
    <hyperlink ref="C42" r:id="rId37"/>
    <hyperlink ref="C43" r:id="rId38"/>
    <hyperlink ref="C44" r:id="rId39"/>
    <hyperlink ref="C46" r:id="rId40"/>
    <hyperlink ref="C48" r:id="rId41"/>
    <hyperlink ref="C49" r:id="rId42"/>
    <hyperlink ref="C51" r:id="rId43"/>
    <hyperlink ref="C52" r:id="rId44"/>
    <hyperlink ref="C24" r:id="rId45"/>
  </hyperlinks>
  <pageMargins left="0.75" right="0.75" top="1" bottom="1" header="0.5" footer="0.5"/>
  <pageSetup paperSize="9" orientation="portrait" r:id="rId46"/>
  <drawing r:id="rId4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Freestyle</dc:creator>
  <cp:lastModifiedBy>Freestyle</cp:lastModifiedBy>
  <dcterms:created xsi:type="dcterms:W3CDTF">2014-04-10T09:44:08Z</dcterms:created>
  <dcterms:modified xsi:type="dcterms:W3CDTF">2015-05-13T11:25:12Z</dcterms:modified>
</cp:coreProperties>
</file>