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7.jpg" ContentType="image/jpeg"/>
  <Override PartName="/xl/media/image28.jpg" ContentType="image/jpeg"/>
  <Override PartName="/xl/media/image29.jpg" ContentType="image/jpe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rbanova\Desktop\"/>
    </mc:Choice>
  </mc:AlternateContent>
  <bookViews>
    <workbookView xWindow="0" yWindow="0" windowWidth="11400" windowHeight="589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13" i="1" l="1"/>
  <c r="D35" i="1"/>
  <c r="D17" i="1"/>
  <c r="D16" i="1"/>
  <c r="D15" i="1"/>
  <c r="D34" i="1"/>
  <c r="D23" i="1"/>
  <c r="D18" i="1"/>
  <c r="D22" i="1"/>
  <c r="D21" i="1"/>
  <c r="D20" i="1"/>
  <c r="D19" i="1"/>
  <c r="D24" i="1"/>
  <c r="D49" i="1" l="1"/>
  <c r="D48" i="1"/>
  <c r="D47" i="1"/>
  <c r="D46" i="1"/>
  <c r="D45" i="1"/>
  <c r="D44" i="1"/>
  <c r="D43" i="1"/>
  <c r="D42" i="1"/>
  <c r="D40" i="1"/>
  <c r="D39" i="1"/>
  <c r="D38" i="1"/>
  <c r="D37" i="1"/>
  <c r="D32" i="1"/>
  <c r="D31" i="1"/>
  <c r="D30" i="1"/>
  <c r="D29" i="1"/>
  <c r="D28" i="1"/>
  <c r="D27" i="1"/>
  <c r="D26" i="1"/>
  <c r="D25" i="1"/>
  <c r="D14" i="1"/>
  <c r="D8" i="1"/>
  <c r="D3" i="1"/>
</calcChain>
</file>

<file path=xl/sharedStrings.xml><?xml version="1.0" encoding="utf-8"?>
<sst xmlns="http://schemas.openxmlformats.org/spreadsheetml/2006/main" count="200" uniqueCount="101">
  <si>
    <t>№</t>
  </si>
  <si>
    <t>ФОТО</t>
  </si>
  <si>
    <t>Штрихкод</t>
  </si>
  <si>
    <t>Наименование</t>
  </si>
  <si>
    <t>Цвет</t>
  </si>
  <si>
    <t>Продажная
 единица,
шт.</t>
  </si>
  <si>
    <t>Кол-во в
 коробке,
шт.</t>
  </si>
  <si>
    <t>Остаток</t>
  </si>
  <si>
    <t>Цена,
руб.</t>
  </si>
  <si>
    <t>Нет Фото</t>
  </si>
  <si>
    <t>Вставка в кашпо (пластик ) Synthetic liners 70/box, D21xH16см</t>
  </si>
  <si>
    <t>Вставка в кашпо (пластик) Synthetic Liners 25/box, D40xH45см</t>
  </si>
  <si>
    <t>Вставка в кашпо (пластик) Synthetic Liners 25/box, D48xH35см</t>
  </si>
  <si>
    <t>Вставка в кашпо (пластик) Synthetic Liners 50/box D32xH30см</t>
  </si>
  <si>
    <t>Вставка в кашпо (пластик) Synthetic liners 50/box, D35xH25см</t>
  </si>
  <si>
    <t>Вставка в кашпо (пластик) Synthetic Liners 50/box, D45xH35см</t>
  </si>
  <si>
    <t>Вставка в кашпо (пластик) Synthetic liners 50/box, D55xH40см</t>
  </si>
  <si>
    <t>Вставка в кашпо (пластик) Synthetic Liners 75/box, D25xH16см</t>
  </si>
  <si>
    <t>Вставка в кашпо (пластик) Synthetic Liners 75/box, D30xH22см</t>
  </si>
  <si>
    <t>Вставка в кашпо (пластик) Synthetic liners transparent, 38*38*30cм</t>
  </si>
  <si>
    <t>Вставка в кашпо (пластик) Synthetic Liners, D40xH30см</t>
  </si>
  <si>
    <t>Кашпо (керамика) Anthracite Couple extra, D39xH34см</t>
  </si>
  <si>
    <t>Антрацит</t>
  </si>
  <si>
    <t>Кашпо (керамика) Anthracite Couple Extra, D53xH49см</t>
  </si>
  <si>
    <t>Кашпо (керамика) Blue Partner, D36xH70см</t>
  </si>
  <si>
    <t>Голубой</t>
  </si>
  <si>
    <t>Кашпо (керамика) Cooper (6/tray) Granate, D15xH15см</t>
  </si>
  <si>
    <t>Кашпо (керамика) Laos Antique red, D44xH55см</t>
  </si>
  <si>
    <t>Красный</t>
  </si>
  <si>
    <t>Кашпо (керамика) Laos Gold, D44xH55см</t>
  </si>
  <si>
    <t>Золото</t>
  </si>
  <si>
    <t>Кашпо (керамика) Sepia Classic, D43xH68см</t>
  </si>
  <si>
    <t>Кашпо (металл) President perforated Aluminium brushed, D37xH38см</t>
  </si>
  <si>
    <t>Кашпо (пластик) Callisto Round anthracite, D62xH63см</t>
  </si>
  <si>
    <t>Кашпо (пластик) Polystone Rock Partner, D36xH90см</t>
  </si>
  <si>
    <t>Кашпо (пластик) Rectangle RAL 9006, 60x20xН14см</t>
  </si>
  <si>
    <t>Серебро</t>
  </si>
  <si>
    <t>Кашпо (пластик) Rectangle RAL 9006, 80x20xН23см</t>
  </si>
  <si>
    <t>Кашпо (пластик) Rectangle RAL 9010, 60x20xН14см</t>
  </si>
  <si>
    <t>Белый</t>
  </si>
  <si>
    <t>Кашпо (пластик) Rectangle RAL 9010, 80х20хН23см</t>
  </si>
  <si>
    <t>Кашпо Fiberstone Jort black, 80x30xH40см</t>
  </si>
  <si>
    <t>Кашпо Rectangle Structure RAL 2004, 60x20x14см</t>
  </si>
  <si>
    <t>Кашпо Rectangle Structure RAL 5005, 60x20x14см</t>
  </si>
  <si>
    <t>Пластиковая вставка в кашпо Round, прозрачн., 40хН45см</t>
  </si>
  <si>
    <t>Уровень (пластик) Elementary, L25см</t>
  </si>
  <si>
    <t>Уровень (пластик) Elementary, L30см</t>
  </si>
  <si>
    <t>Уровень (пластик) Elementary, L35см</t>
  </si>
  <si>
    <t>Уровень (пластик) Elementary, L40см</t>
  </si>
  <si>
    <t>Уровень (пластик) Elementary, L45см</t>
  </si>
  <si>
    <t>Уровень (пластик) Waterlevel indicator Combi, L25см</t>
  </si>
  <si>
    <t>Уровень (пластик) Waterlevel indicator Combi, L30см</t>
  </si>
  <si>
    <t>Уровень (пластик) Waterlevel indicator Combi, L35см</t>
  </si>
  <si>
    <t>Уровень (пластик) Waterlevel indicator Combi, L40см</t>
  </si>
  <si>
    <t>Уровень (пластик) Waterlevel indicator Combi, L45см</t>
  </si>
  <si>
    <t>Уровень (пластик) Waterlevel indicator Extra large, L40см</t>
  </si>
  <si>
    <t>Уровень (пластик) Waterlevel indicator Standard hydro, L23см</t>
  </si>
  <si>
    <t>Уровень (пластик) Waterlevel indicator Standard hydro, L28см</t>
  </si>
  <si>
    <t>Черный</t>
  </si>
  <si>
    <t xml:space="preserve">Заказ  </t>
  </si>
  <si>
    <t>Кашпо (керамика) Metal Glaze Couple silver-blue, D39xH34см</t>
  </si>
  <si>
    <t>Синий</t>
  </si>
  <si>
    <t>Кашпо (керамика) Metal Glaze Couple silver-blue, D53xH49см</t>
  </si>
  <si>
    <t>Кашпо (керамика) Metal Glaze Partner silver-blue, D36xH70см</t>
  </si>
  <si>
    <t>Кашпо (керамика) Metal Glaze Partner silver-blue, D46xH90см</t>
  </si>
  <si>
    <t>Кашпо (керамика) Brown Couple extra, D39xH34см</t>
  </si>
  <si>
    <t>Коричневый</t>
  </si>
  <si>
    <t>Кашпо (пластик) Polystone Partner seaside natural, D37xH90см</t>
  </si>
  <si>
    <t>Кашпо (керамика) Brown Couple extra, D53xH49см</t>
  </si>
  <si>
    <t>Кашпо (керамика) White Couple extra, D53xH49см</t>
  </si>
  <si>
    <t>Кашпо (керамика) White Partner, D36xH70см</t>
  </si>
  <si>
    <t>Кашпо (керамика) Metal Glaze Kubis silver-blue, 36х36хH90м</t>
  </si>
  <si>
    <t>Кашпо (керамика) White Partner, D33xH60см</t>
  </si>
  <si>
    <t>Кашпо (керамика) White Couple extra, D39xH34см</t>
  </si>
  <si>
    <t xml:space="preserve">Остаток С&amp;C </t>
  </si>
  <si>
    <t>Кашпо (пластик) Callisto Square red, 30x30xH67см</t>
  </si>
  <si>
    <t>Кашпо (керамика) Amora Metal blue, D32xH32см</t>
  </si>
  <si>
    <t>Кашпо Polystone Alexi Rockstone (L), D28хH90см</t>
  </si>
  <si>
    <t>Кашпо Polystone Rocka Rockstone partner grey (L), D24хH35см</t>
  </si>
  <si>
    <t>Кашпо Polystone Rock Findling brown, 24х18х15см</t>
  </si>
  <si>
    <t>Кашпо Polystone Rock Findling brown, 30х24х18см</t>
  </si>
  <si>
    <t>Кашпо Polystone Rock Findling white, 30х24х18см</t>
  </si>
  <si>
    <t>Кашпо Polystone Wadi white wash, 22х22х17см</t>
  </si>
  <si>
    <t>Кашпо Polystone Wadi planter brown, 25х25х45см</t>
  </si>
  <si>
    <t>Кашпо Polystone Wadi planter brown, 22х22х17см</t>
  </si>
  <si>
    <t>Кашпо Polystone Wadi planter brown, 30х30х24см</t>
  </si>
  <si>
    <t>Кашпо Capi Nature Vase elegance deluxe I black, D40хH61см</t>
  </si>
  <si>
    <t>Кашпо Capi Nature Vase elegance deluxe I ivory, D40хH61см</t>
  </si>
  <si>
    <t>Кашпо Fiberstone Glossy black jolin mini, 44х15х17см</t>
  </si>
  <si>
    <t>Кашпо Vase circo Pearl, D30хH60см</t>
  </si>
  <si>
    <t>Кашпо Vase circo snake Purple, D30хH60см</t>
  </si>
  <si>
    <t>Кашпо Krappa winding Partner graphite, D36xH69cm</t>
  </si>
  <si>
    <t>Кашпо Black Shiny Couple, D46xH43см</t>
  </si>
  <si>
    <t>Кашпо (керамика) Amora Gold D32xH32см</t>
  </si>
  <si>
    <t>Кашпо (пластик) Callisto Square black, 30x30xН67см</t>
  </si>
  <si>
    <t>Кашпо (металл) President Aluminium brushed, D24xH24см</t>
  </si>
  <si>
    <t>Кашпо (керамика) Oxblood red Bowing, 30x30xH50см</t>
  </si>
  <si>
    <t>Кашпо (металл) President Aluminium brushed, D50xH41см</t>
  </si>
  <si>
    <t>Кашпо Polystone Rock Findling white, 24x18xH15см</t>
  </si>
  <si>
    <t xml:space="preserve"> </t>
  </si>
  <si>
    <t>Кашпо (пластик) Callisto Square anthracite, 30x30xH67см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</si>
</sst>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\ &quot;р.&quot;"/>
    <numFmt numFmtId="167" formatCode="0&quot;CALVG731&quot;"/>
  </numFmts>
  <fonts count="6" x14ac:knownFonts="1">
    <font>
      <sz val="8"/>
      <name val="Arial"/>
    </font>
    <font>
      <sz val="10"/>
      <name val="Arial"/>
      <family val="2"/>
    </font>
    <font>
      <u/>
      <sz val="8"/>
      <color theme="10"/>
      <name val="Arial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2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166" fontId="4" fillId="5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166" fontId="4" fillId="0" borderId="0" xfId="0" applyNumberFormat="1" applyFont="1" applyFill="1" applyAlignment="1">
      <alignment horizontal="left"/>
    </xf>
    <xf numFmtId="166" fontId="4" fillId="5" borderId="1" xfId="0" applyNumberFormat="1" applyFont="1" applyFill="1" applyBorder="1" applyAlignment="1">
      <alignment horizontal="center" vertical="top" wrapText="1"/>
    </xf>
    <xf numFmtId="166" fontId="4" fillId="5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1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6" fontId="4" fillId="5" borderId="5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4" fontId="4" fillId="5" borderId="2" xfId="0" applyNumberFormat="1" applyFont="1" applyFill="1" applyBorder="1" applyAlignment="1">
      <alignment horizontal="center" vertical="center"/>
    </xf>
    <xf numFmtId="39" fontId="4" fillId="5" borderId="2" xfId="0" applyNumberFormat="1" applyFont="1" applyFill="1" applyBorder="1" applyAlignment="1">
      <alignment horizontal="right" vertical="center"/>
    </xf>
    <xf numFmtId="39" fontId="4" fillId="5" borderId="2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eg"/><Relationship Id="rId21" Type="http://schemas.openxmlformats.org/officeDocument/2006/relationships/image" Target="../media/image21.jp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eg"/><Relationship Id="rId44" Type="http://schemas.openxmlformats.org/officeDocument/2006/relationships/image" Target="../media/image44.jp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g"/><Relationship Id="rId51" Type="http://schemas.openxmlformats.org/officeDocument/2006/relationships/image" Target="../media/image5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2</xdr:row>
      <xdr:rowOff>142875</xdr:rowOff>
    </xdr:from>
    <xdr:to>
      <xdr:col>3</xdr:col>
      <xdr:colOff>-44450</xdr:colOff>
      <xdr:row>2</xdr:row>
      <xdr:rowOff>1943100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7</xdr:row>
      <xdr:rowOff>142875</xdr:rowOff>
    </xdr:from>
    <xdr:to>
      <xdr:col>3</xdr:col>
      <xdr:colOff>-44450</xdr:colOff>
      <xdr:row>7</xdr:row>
      <xdr:rowOff>1943100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13</xdr:row>
      <xdr:rowOff>142875</xdr:rowOff>
    </xdr:from>
    <xdr:to>
      <xdr:col>3</xdr:col>
      <xdr:colOff>-44450</xdr:colOff>
      <xdr:row>13</xdr:row>
      <xdr:rowOff>1943100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24</xdr:row>
      <xdr:rowOff>142875</xdr:rowOff>
    </xdr:from>
    <xdr:to>
      <xdr:col>3</xdr:col>
      <xdr:colOff>-44450</xdr:colOff>
      <xdr:row>24</xdr:row>
      <xdr:rowOff>1943100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25</xdr:row>
      <xdr:rowOff>142875</xdr:rowOff>
    </xdr:from>
    <xdr:to>
      <xdr:col>3</xdr:col>
      <xdr:colOff>-44450</xdr:colOff>
      <xdr:row>25</xdr:row>
      <xdr:rowOff>1943100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26</xdr:row>
      <xdr:rowOff>142875</xdr:rowOff>
    </xdr:from>
    <xdr:to>
      <xdr:col>3</xdr:col>
      <xdr:colOff>-44450</xdr:colOff>
      <xdr:row>26</xdr:row>
      <xdr:rowOff>1943100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27</xdr:row>
      <xdr:rowOff>142875</xdr:rowOff>
    </xdr:from>
    <xdr:to>
      <xdr:col>3</xdr:col>
      <xdr:colOff>-44450</xdr:colOff>
      <xdr:row>27</xdr:row>
      <xdr:rowOff>1943100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28</xdr:row>
      <xdr:rowOff>142875</xdr:rowOff>
    </xdr:from>
    <xdr:to>
      <xdr:col>3</xdr:col>
      <xdr:colOff>-44450</xdr:colOff>
      <xdr:row>28</xdr:row>
      <xdr:rowOff>1943100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29</xdr:row>
      <xdr:rowOff>142875</xdr:rowOff>
    </xdr:from>
    <xdr:to>
      <xdr:col>3</xdr:col>
      <xdr:colOff>-44450</xdr:colOff>
      <xdr:row>29</xdr:row>
      <xdr:rowOff>1943100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30</xdr:row>
      <xdr:rowOff>142875</xdr:rowOff>
    </xdr:from>
    <xdr:to>
      <xdr:col>3</xdr:col>
      <xdr:colOff>-44450</xdr:colOff>
      <xdr:row>30</xdr:row>
      <xdr:rowOff>1943100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31</xdr:row>
      <xdr:rowOff>142875</xdr:rowOff>
    </xdr:from>
    <xdr:to>
      <xdr:col>3</xdr:col>
      <xdr:colOff>-44450</xdr:colOff>
      <xdr:row>31</xdr:row>
      <xdr:rowOff>1943100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36</xdr:row>
      <xdr:rowOff>142875</xdr:rowOff>
    </xdr:from>
    <xdr:to>
      <xdr:col>3</xdr:col>
      <xdr:colOff>-44450</xdr:colOff>
      <xdr:row>36</xdr:row>
      <xdr:rowOff>1943100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37</xdr:row>
      <xdr:rowOff>142875</xdr:rowOff>
    </xdr:from>
    <xdr:to>
      <xdr:col>3</xdr:col>
      <xdr:colOff>-44450</xdr:colOff>
      <xdr:row>37</xdr:row>
      <xdr:rowOff>1943100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38</xdr:row>
      <xdr:rowOff>142875</xdr:rowOff>
    </xdr:from>
    <xdr:to>
      <xdr:col>3</xdr:col>
      <xdr:colOff>-44450</xdr:colOff>
      <xdr:row>38</xdr:row>
      <xdr:rowOff>1943100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39</xdr:row>
      <xdr:rowOff>142875</xdr:rowOff>
    </xdr:from>
    <xdr:to>
      <xdr:col>3</xdr:col>
      <xdr:colOff>-44450</xdr:colOff>
      <xdr:row>39</xdr:row>
      <xdr:rowOff>1943100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41</xdr:row>
      <xdr:rowOff>142875</xdr:rowOff>
    </xdr:from>
    <xdr:to>
      <xdr:col>3</xdr:col>
      <xdr:colOff>-44450</xdr:colOff>
      <xdr:row>41</xdr:row>
      <xdr:rowOff>1943100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42</xdr:row>
      <xdr:rowOff>142875</xdr:rowOff>
    </xdr:from>
    <xdr:to>
      <xdr:col>3</xdr:col>
      <xdr:colOff>-44450</xdr:colOff>
      <xdr:row>42</xdr:row>
      <xdr:rowOff>1943100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43</xdr:row>
      <xdr:rowOff>142875</xdr:rowOff>
    </xdr:from>
    <xdr:to>
      <xdr:col>3</xdr:col>
      <xdr:colOff>-44450</xdr:colOff>
      <xdr:row>43</xdr:row>
      <xdr:rowOff>1943100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44</xdr:row>
      <xdr:rowOff>142875</xdr:rowOff>
    </xdr:from>
    <xdr:to>
      <xdr:col>3</xdr:col>
      <xdr:colOff>-44450</xdr:colOff>
      <xdr:row>44</xdr:row>
      <xdr:rowOff>1943100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45</xdr:row>
      <xdr:rowOff>142875</xdr:rowOff>
    </xdr:from>
    <xdr:to>
      <xdr:col>3</xdr:col>
      <xdr:colOff>-44450</xdr:colOff>
      <xdr:row>45</xdr:row>
      <xdr:rowOff>1943100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46</xdr:row>
      <xdr:rowOff>142875</xdr:rowOff>
    </xdr:from>
    <xdr:to>
      <xdr:col>3</xdr:col>
      <xdr:colOff>-44450</xdr:colOff>
      <xdr:row>46</xdr:row>
      <xdr:rowOff>1943100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47</xdr:row>
      <xdr:rowOff>142875</xdr:rowOff>
    </xdr:from>
    <xdr:to>
      <xdr:col>3</xdr:col>
      <xdr:colOff>-44450</xdr:colOff>
      <xdr:row>47</xdr:row>
      <xdr:rowOff>1943100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48</xdr:row>
      <xdr:rowOff>142875</xdr:rowOff>
    </xdr:from>
    <xdr:to>
      <xdr:col>3</xdr:col>
      <xdr:colOff>-44450</xdr:colOff>
      <xdr:row>48</xdr:row>
      <xdr:rowOff>1943100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139700</xdr:colOff>
      <xdr:row>23</xdr:row>
      <xdr:rowOff>142875</xdr:rowOff>
    </xdr:from>
    <xdr:to>
      <xdr:col>3</xdr:col>
      <xdr:colOff>-44450</xdr:colOff>
      <xdr:row>23</xdr:row>
      <xdr:rowOff>1943100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7850" y="76200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18</xdr:row>
      <xdr:rowOff>142875</xdr:rowOff>
    </xdr:from>
    <xdr:to>
      <xdr:col>3</xdr:col>
      <xdr:colOff>-44450</xdr:colOff>
      <xdr:row>18</xdr:row>
      <xdr:rowOff>1943100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7850" y="2867025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19</xdr:row>
      <xdr:rowOff>142875</xdr:rowOff>
    </xdr:from>
    <xdr:to>
      <xdr:col>3</xdr:col>
      <xdr:colOff>-44450</xdr:colOff>
      <xdr:row>19</xdr:row>
      <xdr:rowOff>1943100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7850" y="497205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20</xdr:row>
      <xdr:rowOff>142875</xdr:rowOff>
    </xdr:from>
    <xdr:to>
      <xdr:col>3</xdr:col>
      <xdr:colOff>-44450</xdr:colOff>
      <xdr:row>20</xdr:row>
      <xdr:rowOff>1943100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7850" y="7077075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21</xdr:row>
      <xdr:rowOff>142875</xdr:rowOff>
    </xdr:from>
    <xdr:to>
      <xdr:col>3</xdr:col>
      <xdr:colOff>-44450</xdr:colOff>
      <xdr:row>21</xdr:row>
      <xdr:rowOff>1943100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7850" y="918210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17</xdr:row>
      <xdr:rowOff>142875</xdr:rowOff>
    </xdr:from>
    <xdr:to>
      <xdr:col>3</xdr:col>
      <xdr:colOff>-44450</xdr:colOff>
      <xdr:row>17</xdr:row>
      <xdr:rowOff>1943100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7850" y="1339215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22</xdr:row>
      <xdr:rowOff>142875</xdr:rowOff>
    </xdr:from>
    <xdr:to>
      <xdr:col>3</xdr:col>
      <xdr:colOff>-44450</xdr:colOff>
      <xdr:row>22</xdr:row>
      <xdr:rowOff>1943100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7850" y="15497175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33</xdr:row>
      <xdr:rowOff>142875</xdr:rowOff>
    </xdr:from>
    <xdr:to>
      <xdr:col>3</xdr:col>
      <xdr:colOff>-44450</xdr:colOff>
      <xdr:row>33</xdr:row>
      <xdr:rowOff>1943100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77850" y="2181225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14</xdr:row>
      <xdr:rowOff>142875</xdr:rowOff>
    </xdr:from>
    <xdr:to>
      <xdr:col>3</xdr:col>
      <xdr:colOff>-44450</xdr:colOff>
      <xdr:row>14</xdr:row>
      <xdr:rowOff>1943100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7850" y="32337375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15</xdr:row>
      <xdr:rowOff>142875</xdr:rowOff>
    </xdr:from>
    <xdr:to>
      <xdr:col>3</xdr:col>
      <xdr:colOff>-44450</xdr:colOff>
      <xdr:row>15</xdr:row>
      <xdr:rowOff>1943100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7850" y="3444240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16</xdr:row>
      <xdr:rowOff>142875</xdr:rowOff>
    </xdr:from>
    <xdr:to>
      <xdr:col>3</xdr:col>
      <xdr:colOff>-44450</xdr:colOff>
      <xdr:row>16</xdr:row>
      <xdr:rowOff>1943100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7850" y="38652450"/>
          <a:ext cx="1797050" cy="1800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34</xdr:row>
      <xdr:rowOff>142875</xdr:rowOff>
    </xdr:from>
    <xdr:to>
      <xdr:col>3</xdr:col>
      <xdr:colOff>-44450</xdr:colOff>
      <xdr:row>34</xdr:row>
      <xdr:rowOff>1943100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7850" y="40757475"/>
          <a:ext cx="1797050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1285875</xdr:colOff>
      <xdr:row>32</xdr:row>
      <xdr:rowOff>2057400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61664850"/>
          <a:ext cx="1724025" cy="20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1304924</xdr:colOff>
      <xdr:row>35</xdr:row>
      <xdr:rowOff>2066924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67979925"/>
          <a:ext cx="1743074" cy="20669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1495425</xdr:colOff>
      <xdr:row>40</xdr:row>
      <xdr:rowOff>1876425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8505050"/>
          <a:ext cx="1933575" cy="18764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133351</xdr:colOff>
      <xdr:row>8</xdr:row>
      <xdr:rowOff>38100</xdr:rowOff>
    </xdr:from>
    <xdr:to>
      <xdr:col>2</xdr:col>
      <xdr:colOff>1447801</xdr:colOff>
      <xdr:row>8</xdr:row>
      <xdr:rowOff>2061210</xdr:rowOff>
    </xdr:to>
    <xdr:pic>
      <xdr:nvPicPr>
        <xdr:cNvPr id="42" name="Рисунок 41" descr="http://www.nieuwkoop-europe.com/images/nieuwkoop/docs/image/artfoto/6INZ45000.jpg"/>
        <xdr:cNvPicPr/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11182350"/>
          <a:ext cx="1752600" cy="2023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209550</xdr:colOff>
      <xdr:row>9</xdr:row>
      <xdr:rowOff>66674</xdr:rowOff>
    </xdr:from>
    <xdr:to>
      <xdr:col>2</xdr:col>
      <xdr:colOff>1514475</xdr:colOff>
      <xdr:row>9</xdr:row>
      <xdr:rowOff>2057399</xdr:rowOff>
    </xdr:to>
    <xdr:pic>
      <xdr:nvPicPr>
        <xdr:cNvPr id="43" name="Рисунок 42" descr="http://www.nieuwkoop-europe.com/images/nieuwkoop/docs/image/artfoto/6INZ55000.jpg"/>
        <xdr:cNvPicPr/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5420974"/>
          <a:ext cx="1743075" cy="1990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</xdr:colOff>
      <xdr:row>10</xdr:row>
      <xdr:rowOff>85724</xdr:rowOff>
    </xdr:from>
    <xdr:to>
      <xdr:col>2</xdr:col>
      <xdr:colOff>1466849</xdr:colOff>
      <xdr:row>10</xdr:row>
      <xdr:rowOff>1981199</xdr:rowOff>
    </xdr:to>
    <xdr:pic>
      <xdr:nvPicPr>
        <xdr:cNvPr id="44" name="Рисунок 43" descr="http://www.nieuwkoop-europe.com/images/nieuwkoop/docs/image/artfoto/6INZ25000.jpg"/>
        <xdr:cNvPicPr/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15440024"/>
          <a:ext cx="1838325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</xdr:colOff>
      <xdr:row>11</xdr:row>
      <xdr:rowOff>19050</xdr:rowOff>
    </xdr:from>
    <xdr:to>
      <xdr:col>2</xdr:col>
      <xdr:colOff>1514475</xdr:colOff>
      <xdr:row>11</xdr:row>
      <xdr:rowOff>2028825</xdr:rowOff>
    </xdr:to>
    <xdr:pic>
      <xdr:nvPicPr>
        <xdr:cNvPr id="45" name="Рисунок 44" descr="http://www.nieuwkoop-europe.com/images/nieuwkoop/docs/image/artfoto/6INZ30000.jpg"/>
        <xdr:cNvPicPr/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583400"/>
          <a:ext cx="1914525" cy="2009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4</xdr:row>
      <xdr:rowOff>95250</xdr:rowOff>
    </xdr:from>
    <xdr:to>
      <xdr:col>2</xdr:col>
      <xdr:colOff>1514475</xdr:colOff>
      <xdr:row>4</xdr:row>
      <xdr:rowOff>1971675</xdr:rowOff>
    </xdr:to>
    <xdr:pic>
      <xdr:nvPicPr>
        <xdr:cNvPr id="47" name="Рисунок 46" descr="http://www.nieuwkoop-europe.com/images/nieuwkoop/docs/image/artfoto/6INZ40450.jpg"/>
        <xdr:cNvPicPr/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924425"/>
          <a:ext cx="18859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5</xdr:row>
      <xdr:rowOff>66674</xdr:rowOff>
    </xdr:from>
    <xdr:to>
      <xdr:col>2</xdr:col>
      <xdr:colOff>1524000</xdr:colOff>
      <xdr:row>5</xdr:row>
      <xdr:rowOff>1933575</xdr:rowOff>
    </xdr:to>
    <xdr:pic>
      <xdr:nvPicPr>
        <xdr:cNvPr id="48" name="Рисунок 47" descr="http://www.nieuwkoop-europe.com/images/nieuwkoop/docs/image/artfoto/6INZ48484.jpg"/>
        <xdr:cNvPicPr/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00874"/>
          <a:ext cx="1885950" cy="18669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95249</xdr:rowOff>
    </xdr:from>
    <xdr:to>
      <xdr:col>2</xdr:col>
      <xdr:colOff>1524000</xdr:colOff>
      <xdr:row>6</xdr:row>
      <xdr:rowOff>2066924</xdr:rowOff>
    </xdr:to>
    <xdr:pic>
      <xdr:nvPicPr>
        <xdr:cNvPr id="49" name="Рисунок 48" descr="http://www.nieuwkoop-europe.com/images/nieuwkoop/docs/image/artfoto/6INZ32323.jpg"/>
        <xdr:cNvPicPr/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34474"/>
          <a:ext cx="1790700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1514475</xdr:colOff>
      <xdr:row>49</xdr:row>
      <xdr:rowOff>2066925</xdr:rowOff>
    </xdr:to>
    <xdr:pic>
      <xdr:nvPicPr>
        <xdr:cNvPr id="50" name="Рисунок 49" descr="http://www.nieuwkoop-europe.com/images/nieuwkoop/docs/image/artfoto/6WATCO030.jpg"/>
        <xdr:cNvPicPr/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9555300"/>
          <a:ext cx="1952625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438149</xdr:colOff>
      <xdr:row>49</xdr:row>
      <xdr:rowOff>2105024</xdr:rowOff>
    </xdr:from>
    <xdr:to>
      <xdr:col>2</xdr:col>
      <xdr:colOff>1476374</xdr:colOff>
      <xdr:row>50</xdr:row>
      <xdr:rowOff>2066924</xdr:rowOff>
    </xdr:to>
    <xdr:pic>
      <xdr:nvPicPr>
        <xdr:cNvPr id="51" name="Рисунок 50" descr="http://www.nieuwkoop-europe.com/images/nieuwkoop/docs/image/artfoto/6WATCO035.jpg"/>
        <xdr:cNvPicPr/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101660324"/>
          <a:ext cx="1914525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1514476</xdr:colOff>
      <xdr:row>52</xdr:row>
      <xdr:rowOff>9525</xdr:rowOff>
    </xdr:to>
    <xdr:pic>
      <xdr:nvPicPr>
        <xdr:cNvPr id="52" name="Рисунок 51" descr="http://www.nieuwkoop-europe.com/images/nieuwkoop/docs/image/artfoto/6WATCO040.jpg"/>
        <xdr:cNvPicPr/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3765350"/>
          <a:ext cx="1952626" cy="211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1514476</xdr:colOff>
      <xdr:row>53</xdr:row>
      <xdr:rowOff>9525</xdr:rowOff>
    </xdr:to>
    <xdr:pic>
      <xdr:nvPicPr>
        <xdr:cNvPr id="53" name="Рисунок 52" descr="http://www.nieuwkoop-europe.com/images/nieuwkoop/docs/image/artfoto/6WATCO040.jpg"/>
        <xdr:cNvPicPr/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5870375"/>
          <a:ext cx="1952626" cy="2114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1514475</xdr:colOff>
      <xdr:row>54</xdr:row>
      <xdr:rowOff>19050</xdr:rowOff>
    </xdr:to>
    <xdr:pic>
      <xdr:nvPicPr>
        <xdr:cNvPr id="54" name="Рисунок 53" descr="http://www.nieuwkoop-europe.com/images/nieuwkoop/docs/image/artfoto/6WATXL040.jpg"/>
        <xdr:cNvPicPr/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7975400"/>
          <a:ext cx="1952625" cy="2124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1504950</xdr:colOff>
      <xdr:row>54</xdr:row>
      <xdr:rowOff>2057400</xdr:rowOff>
    </xdr:to>
    <xdr:pic>
      <xdr:nvPicPr>
        <xdr:cNvPr id="55" name="Рисунок 54" descr="http://www.nieuwkoop-europe.com/images/nieuwkoop/docs/image/artfoto/6WAT23000.jpg"/>
        <xdr:cNvPicPr/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0080425"/>
          <a:ext cx="194310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3</xdr:col>
      <xdr:colOff>19050</xdr:colOff>
      <xdr:row>55</xdr:row>
      <xdr:rowOff>2095500</xdr:rowOff>
    </xdr:to>
    <xdr:pic>
      <xdr:nvPicPr>
        <xdr:cNvPr id="56" name="Рисунок 55" descr="http://www.nieuwkoop-europe.com/images/nieuwkoop/docs/image/artfoto/6WAT32000.jpg"/>
        <xdr:cNvPicPr/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2185450"/>
          <a:ext cx="2000250" cy="20955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85725</xdr:colOff>
      <xdr:row>3</xdr:row>
      <xdr:rowOff>47625</xdr:rowOff>
    </xdr:from>
    <xdr:ext cx="1866900" cy="1924050"/>
    <xdr:pic>
      <xdr:nvPicPr>
        <xdr:cNvPr id="57" name="Рисунок 56" descr="http://www.nieuwkoop-europe.com/images/nieuwkoop/docs/image/artfoto/6INZ40000.jpg"/>
        <xdr:cNvPicPr/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771775"/>
          <a:ext cx="1866900" cy="192405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139700</xdr:colOff>
      <xdr:row>12</xdr:row>
      <xdr:rowOff>142875</xdr:rowOff>
    </xdr:from>
    <xdr:to>
      <xdr:col>3</xdr:col>
      <xdr:colOff>-44450</xdr:colOff>
      <xdr:row>12</xdr:row>
      <xdr:rowOff>1943100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77850" y="87068025"/>
          <a:ext cx="1797050" cy="1800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56</xdr:row>
      <xdr:rowOff>142875</xdr:rowOff>
    </xdr:from>
    <xdr:to>
      <xdr:col>2</xdr:col>
      <xdr:colOff>1104900</xdr:colOff>
      <xdr:row>56</xdr:row>
      <xdr:rowOff>1933575</xdr:rowOff>
    </xdr:to>
    <xdr:pic>
      <xdr:nvPicPr>
        <xdr:cNvPr id="86" name="Рисунок 5" descr="http://www.nieuwkoop-europe.com/images/nieuwkoop/docs/image/artfoto/6CALVG731.jpg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09600"/>
          <a:ext cx="13525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57</xdr:row>
      <xdr:rowOff>104775</xdr:rowOff>
    </xdr:from>
    <xdr:to>
      <xdr:col>2</xdr:col>
      <xdr:colOff>1085850</xdr:colOff>
      <xdr:row>57</xdr:row>
      <xdr:rowOff>1933575</xdr:rowOff>
    </xdr:to>
    <xdr:pic>
      <xdr:nvPicPr>
        <xdr:cNvPr id="87" name="Рисунок 6" descr="http://www.nieuwkoop-europe.com/images/nieuwkoop/docs/image/artfoto/6CALVG733.jpg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0"/>
          <a:ext cx="13811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58</xdr:row>
      <xdr:rowOff>0</xdr:rowOff>
    </xdr:from>
    <xdr:to>
      <xdr:col>2</xdr:col>
      <xdr:colOff>1143000</xdr:colOff>
      <xdr:row>58</xdr:row>
      <xdr:rowOff>1885950</xdr:rowOff>
    </xdr:to>
    <xdr:pic>
      <xdr:nvPicPr>
        <xdr:cNvPr id="88" name="Рисунок 7" descr="http://www.nieuwkoop-europe.com/images/nieuwkoop/docs/image/artfoto/6WPL39800.jpg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524375"/>
          <a:ext cx="14097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58</xdr:row>
      <xdr:rowOff>57150</xdr:rowOff>
    </xdr:from>
    <xdr:to>
      <xdr:col>2</xdr:col>
      <xdr:colOff>1095375</xdr:colOff>
      <xdr:row>58</xdr:row>
      <xdr:rowOff>1943100</xdr:rowOff>
    </xdr:to>
    <xdr:pic>
      <xdr:nvPicPr>
        <xdr:cNvPr id="89" name="Рисунок 8" descr="http://www.nieuwkoop-europe.com/images/nieuwkoop/docs/image/artfoto/6AMOM3232.jpg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6524625"/>
          <a:ext cx="14382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59</xdr:row>
      <xdr:rowOff>76200</xdr:rowOff>
    </xdr:from>
    <xdr:to>
      <xdr:col>2</xdr:col>
      <xdr:colOff>1171575</xdr:colOff>
      <xdr:row>59</xdr:row>
      <xdr:rowOff>1933575</xdr:rowOff>
    </xdr:to>
    <xdr:pic>
      <xdr:nvPicPr>
        <xdr:cNvPr id="90" name="Рисунок 9" descr="http://www.nieuwkoop-europe.com/images/nieuwkoop/docs/image/artfoto/6POSAKRL90.jpg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543925"/>
          <a:ext cx="14382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60</xdr:row>
      <xdr:rowOff>38100</xdr:rowOff>
    </xdr:from>
    <xdr:to>
      <xdr:col>2</xdr:col>
      <xdr:colOff>1209675</xdr:colOff>
      <xdr:row>60</xdr:row>
      <xdr:rowOff>1952625</xdr:rowOff>
    </xdr:to>
    <xdr:pic>
      <xdr:nvPicPr>
        <xdr:cNvPr id="91" name="Рисунок 10" descr="http://www.nieuwkoop-europe.com/images/nieuwkoop/docs/image/artfoto/6POSRAPG20.jpg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0506075"/>
          <a:ext cx="1571625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61</xdr:row>
      <xdr:rowOff>104775</xdr:rowOff>
    </xdr:from>
    <xdr:to>
      <xdr:col>2</xdr:col>
      <xdr:colOff>1200150</xdr:colOff>
      <xdr:row>61</xdr:row>
      <xdr:rowOff>1943100</xdr:rowOff>
    </xdr:to>
    <xdr:pic>
      <xdr:nvPicPr>
        <xdr:cNvPr id="92" name="Рисунок 11" descr="http://www.nieuwkoop-europe.com/images/nieuwkoop/docs/image/artfoto/6POSRFB15.jpg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573000"/>
          <a:ext cx="152400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62</xdr:row>
      <xdr:rowOff>57150</xdr:rowOff>
    </xdr:from>
    <xdr:to>
      <xdr:col>2</xdr:col>
      <xdr:colOff>1228725</xdr:colOff>
      <xdr:row>62</xdr:row>
      <xdr:rowOff>1962150</xdr:rowOff>
    </xdr:to>
    <xdr:pic>
      <xdr:nvPicPr>
        <xdr:cNvPr id="93" name="Рисунок 12" descr="http://www.nieuwkoop-europe.com/images/nieuwkoop/docs/image/artfoto/6POSRFB18.jpg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4525625"/>
          <a:ext cx="14859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63</xdr:row>
      <xdr:rowOff>47625</xdr:rowOff>
    </xdr:from>
    <xdr:to>
      <xdr:col>2</xdr:col>
      <xdr:colOff>1219200</xdr:colOff>
      <xdr:row>63</xdr:row>
      <xdr:rowOff>1933575</xdr:rowOff>
    </xdr:to>
    <xdr:pic>
      <xdr:nvPicPr>
        <xdr:cNvPr id="94" name="Рисунок 13" descr="http://www.nieuwkoop-europe.com/images/nieuwkoop/docs/image/artfoto/6POSRFW18.jpg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6516350"/>
          <a:ext cx="15716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64</xdr:row>
      <xdr:rowOff>28575</xdr:rowOff>
    </xdr:from>
    <xdr:to>
      <xdr:col>2</xdr:col>
      <xdr:colOff>1238250</xdr:colOff>
      <xdr:row>64</xdr:row>
      <xdr:rowOff>1971675</xdr:rowOff>
    </xdr:to>
    <xdr:pic>
      <xdr:nvPicPr>
        <xdr:cNvPr id="95" name="Рисунок 14" descr="http://www.nieuwkoop-europe.com/images/nieuwkoop/docs/image/artfoto/6POSWW220.jpg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497550"/>
          <a:ext cx="1552575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65</xdr:row>
      <xdr:rowOff>38100</xdr:rowOff>
    </xdr:from>
    <xdr:to>
      <xdr:col>2</xdr:col>
      <xdr:colOff>1200150</xdr:colOff>
      <xdr:row>65</xdr:row>
      <xdr:rowOff>1952625</xdr:rowOff>
    </xdr:to>
    <xdr:pic>
      <xdr:nvPicPr>
        <xdr:cNvPr id="96" name="Рисунок 15" descr="http://www.nieuwkoop-europe.com/images/nieuwkoop/docs/image/artfoto/6POSWB250.jpg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507325"/>
          <a:ext cx="1514475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66</xdr:row>
      <xdr:rowOff>47625</xdr:rowOff>
    </xdr:from>
    <xdr:to>
      <xdr:col>2</xdr:col>
      <xdr:colOff>1123950</xdr:colOff>
      <xdr:row>66</xdr:row>
      <xdr:rowOff>1952625</xdr:rowOff>
    </xdr:to>
    <xdr:pic>
      <xdr:nvPicPr>
        <xdr:cNvPr id="97" name="Рисунок 16" descr="http://www.nieuwkoop-europe.com/images/nieuwkoop/docs/image/artfoto/6POSWB220.jpg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2517100"/>
          <a:ext cx="145732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67</xdr:row>
      <xdr:rowOff>38100</xdr:rowOff>
    </xdr:from>
    <xdr:to>
      <xdr:col>2</xdr:col>
      <xdr:colOff>1228725</xdr:colOff>
      <xdr:row>67</xdr:row>
      <xdr:rowOff>1943100</xdr:rowOff>
    </xdr:to>
    <xdr:pic>
      <xdr:nvPicPr>
        <xdr:cNvPr id="98" name="Рисунок 17" descr="http://www.nieuwkoop-europe.com/images/nieuwkoop/docs/image/artfoto/6POSWB330.jpg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507825"/>
          <a:ext cx="15525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</xdr:row>
      <xdr:rowOff>66675</xdr:rowOff>
    </xdr:from>
    <xdr:to>
      <xdr:col>2</xdr:col>
      <xdr:colOff>1171575</xdr:colOff>
      <xdr:row>68</xdr:row>
      <xdr:rowOff>1924050</xdr:rowOff>
    </xdr:to>
    <xdr:pic>
      <xdr:nvPicPr>
        <xdr:cNvPr id="99" name="Рисунок 18" descr="http://www.nieuwkoop-europe.com/images/nieuwkoop/docs/image/artfoto/6CAPNB131.jpg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536650"/>
          <a:ext cx="15144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69</xdr:row>
      <xdr:rowOff>76200</xdr:rowOff>
    </xdr:from>
    <xdr:to>
      <xdr:col>2</xdr:col>
      <xdr:colOff>1133475</xdr:colOff>
      <xdr:row>69</xdr:row>
      <xdr:rowOff>1943100</xdr:rowOff>
    </xdr:to>
    <xdr:pic>
      <xdr:nvPicPr>
        <xdr:cNvPr id="100" name="Рисунок 19" descr="http://www.nieuwkoop-europe.com/images/nieuwkoop/docs/image/artfoto/6CAPNI131.jpg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46425"/>
          <a:ext cx="14097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70</xdr:row>
      <xdr:rowOff>57150</xdr:rowOff>
    </xdr:from>
    <xdr:to>
      <xdr:col>2</xdr:col>
      <xdr:colOff>1123950</xdr:colOff>
      <xdr:row>70</xdr:row>
      <xdr:rowOff>1981200</xdr:rowOff>
    </xdr:to>
    <xdr:pic>
      <xdr:nvPicPr>
        <xdr:cNvPr id="101" name="Рисунок 20" descr="http://www.nieuwkoop-europe.com/images/nieuwkoop/docs/image/artfoto/6FSTGBJM17.jpg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0527625"/>
          <a:ext cx="143827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71</xdr:row>
      <xdr:rowOff>66675</xdr:rowOff>
    </xdr:from>
    <xdr:to>
      <xdr:col>2</xdr:col>
      <xdr:colOff>1238250</xdr:colOff>
      <xdr:row>71</xdr:row>
      <xdr:rowOff>1924050</xdr:rowOff>
    </xdr:to>
    <xdr:pic>
      <xdr:nvPicPr>
        <xdr:cNvPr id="102" name="Рисунок 21" descr="http://www.nieuwkoop-europe.com/images/nieuwkoop/docs/image/artfoto/6NLCVC4011.jpg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2537400"/>
          <a:ext cx="163830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72</xdr:row>
      <xdr:rowOff>57150</xdr:rowOff>
    </xdr:from>
    <xdr:to>
      <xdr:col>2</xdr:col>
      <xdr:colOff>1190625</xdr:colOff>
      <xdr:row>72</xdr:row>
      <xdr:rowOff>1952625</xdr:rowOff>
    </xdr:to>
    <xdr:pic>
      <xdr:nvPicPr>
        <xdr:cNvPr id="103" name="Рисунок 22" descr="http://www.nieuwkoop-europe.com/images/nieuwkoop/docs/image/artfoto/6NLCVC4016.jpg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4528125"/>
          <a:ext cx="15240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73</xdr:row>
      <xdr:rowOff>19050</xdr:rowOff>
    </xdr:from>
    <xdr:to>
      <xdr:col>2</xdr:col>
      <xdr:colOff>1190625</xdr:colOff>
      <xdr:row>73</xdr:row>
      <xdr:rowOff>1952625</xdr:rowOff>
    </xdr:to>
    <xdr:pic>
      <xdr:nvPicPr>
        <xdr:cNvPr id="104" name="Рисунок 23" descr="http://www.nieuwkoop-europe.com/images/nieuwkoop/docs/image/artfoto/6KRPWGP368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6490275"/>
          <a:ext cx="1495425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74</xdr:row>
      <xdr:rowOff>76200</xdr:rowOff>
    </xdr:from>
    <xdr:to>
      <xdr:col>2</xdr:col>
      <xdr:colOff>1162050</xdr:colOff>
      <xdr:row>74</xdr:row>
      <xdr:rowOff>1962150</xdr:rowOff>
    </xdr:to>
    <xdr:pic>
      <xdr:nvPicPr>
        <xdr:cNvPr id="105" name="Рисунок 24" descr="http://www.nieuwkoop-europe.com/images/nieuwkoop/docs/image/artfoto/6ZWGCO460.jpg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8547675"/>
          <a:ext cx="14859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75</xdr:row>
      <xdr:rowOff>66675</xdr:rowOff>
    </xdr:from>
    <xdr:to>
      <xdr:col>2</xdr:col>
      <xdr:colOff>1228725</xdr:colOff>
      <xdr:row>75</xdr:row>
      <xdr:rowOff>1962150</xdr:rowOff>
    </xdr:to>
    <xdr:pic>
      <xdr:nvPicPr>
        <xdr:cNvPr id="106" name="Рисунок 25" descr="http://www.nieuwkoop-europe.com/images/nieuwkoop/docs/image/artfoto/6AMOG3232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538400"/>
          <a:ext cx="15335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76</xdr:row>
      <xdr:rowOff>66675</xdr:rowOff>
    </xdr:from>
    <xdr:to>
      <xdr:col>2</xdr:col>
      <xdr:colOff>1066800</xdr:colOff>
      <xdr:row>76</xdr:row>
      <xdr:rowOff>1971675</xdr:rowOff>
    </xdr:to>
    <xdr:pic>
      <xdr:nvPicPr>
        <xdr:cNvPr id="107" name="Рисунок 26" descr="http://www.nieuwkoop-europe.com/images/nieuwkoop/docs/image/artfoto/6CALVG730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2538650"/>
          <a:ext cx="14382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76</xdr:row>
      <xdr:rowOff>1781175</xdr:rowOff>
    </xdr:from>
    <xdr:to>
      <xdr:col>2</xdr:col>
      <xdr:colOff>38100</xdr:colOff>
      <xdr:row>77</xdr:row>
      <xdr:rowOff>209550</xdr:rowOff>
    </xdr:to>
    <xdr:sp macro="" textlink="">
      <xdr:nvSpPr>
        <xdr:cNvPr id="108" name="Text Box 29"/>
        <xdr:cNvSpPr txBox="1">
          <a:spLocks noChangeArrowheads="1"/>
        </xdr:cNvSpPr>
      </xdr:nvSpPr>
      <xdr:spPr bwMode="auto">
        <a:xfrm>
          <a:off x="647700" y="44253150"/>
          <a:ext cx="5715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4008789198808</a:t>
          </a:r>
        </a:p>
      </xdr:txBody>
    </xdr:sp>
    <xdr:clientData/>
  </xdr:twoCellAnchor>
  <xdr:twoCellAnchor editAs="oneCell">
    <xdr:from>
      <xdr:col>1</xdr:col>
      <xdr:colOff>66675</xdr:colOff>
      <xdr:row>77</xdr:row>
      <xdr:rowOff>57150</xdr:rowOff>
    </xdr:from>
    <xdr:to>
      <xdr:col>2</xdr:col>
      <xdr:colOff>1257300</xdr:colOff>
      <xdr:row>77</xdr:row>
      <xdr:rowOff>1962150</xdr:rowOff>
    </xdr:to>
    <xdr:pic>
      <xdr:nvPicPr>
        <xdr:cNvPr id="109" name="Рисунок 29" descr="http://www.nieuwkoop-europe.com/images/nieuwkoop/docs/image/artfoto/6PRSAGE24.jpg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4529375"/>
          <a:ext cx="16287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76</xdr:row>
      <xdr:rowOff>1781175</xdr:rowOff>
    </xdr:from>
    <xdr:to>
      <xdr:col>2</xdr:col>
      <xdr:colOff>38100</xdr:colOff>
      <xdr:row>77</xdr:row>
      <xdr:rowOff>209550</xdr:rowOff>
    </xdr:to>
    <xdr:sp macro="" textlink="">
      <xdr:nvSpPr>
        <xdr:cNvPr id="110" name="Text Box 29"/>
        <xdr:cNvSpPr txBox="1">
          <a:spLocks noChangeArrowheads="1"/>
        </xdr:cNvSpPr>
      </xdr:nvSpPr>
      <xdr:spPr bwMode="auto">
        <a:xfrm>
          <a:off x="647700" y="44253150"/>
          <a:ext cx="5715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4008789198808</a:t>
          </a:r>
        </a:p>
      </xdr:txBody>
    </xdr:sp>
    <xdr:clientData/>
  </xdr:twoCellAnchor>
  <xdr:twoCellAnchor editAs="oneCell">
    <xdr:from>
      <xdr:col>1</xdr:col>
      <xdr:colOff>66675</xdr:colOff>
      <xdr:row>78</xdr:row>
      <xdr:rowOff>28575</xdr:rowOff>
    </xdr:from>
    <xdr:to>
      <xdr:col>2</xdr:col>
      <xdr:colOff>1190625</xdr:colOff>
      <xdr:row>78</xdr:row>
      <xdr:rowOff>1990725</xdr:rowOff>
    </xdr:to>
    <xdr:pic>
      <xdr:nvPicPr>
        <xdr:cNvPr id="111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6501050"/>
          <a:ext cx="15621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79</xdr:row>
      <xdr:rowOff>38100</xdr:rowOff>
    </xdr:from>
    <xdr:to>
      <xdr:col>2</xdr:col>
      <xdr:colOff>1247775</xdr:colOff>
      <xdr:row>79</xdr:row>
      <xdr:rowOff>1962150</xdr:rowOff>
    </xdr:to>
    <xdr:pic>
      <xdr:nvPicPr>
        <xdr:cNvPr id="112" name="Рисунок 32" descr="http://www.nieuwkoop-europe.com/images/nieuwkoop/docs/image/artfoto/6PRSAGE24.jpg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8510825"/>
          <a:ext cx="158115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80</xdr:row>
      <xdr:rowOff>66675</xdr:rowOff>
    </xdr:from>
    <xdr:to>
      <xdr:col>2</xdr:col>
      <xdr:colOff>1162050</xdr:colOff>
      <xdr:row>80</xdr:row>
      <xdr:rowOff>1952625</xdr:rowOff>
    </xdr:to>
    <xdr:pic>
      <xdr:nvPicPr>
        <xdr:cNvPr id="113" name="Рисунок 34" descr="http://www.nieuwkoop-europe.com/images/nieuwkoop/docs/image/artfoto/6POSRFW15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0539650"/>
          <a:ext cx="14573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620"/>
  <sheetViews>
    <sheetView tabSelected="1" topLeftCell="A58" workbookViewId="0">
      <selection activeCell="F58" sqref="F58"/>
    </sheetView>
  </sheetViews>
  <sheetFormatPr defaultColWidth="10.1640625" defaultRowHeight="11.45" customHeight="1" x14ac:dyDescent="0.25"/>
  <cols>
    <col min="1" max="2" width="7.6640625" style="1" customWidth="1"/>
    <col min="3" max="3" width="27" style="1" customWidth="1"/>
    <col min="4" max="4" width="2.5" style="1" customWidth="1"/>
    <col min="5" max="5" width="16.33203125" style="1" customWidth="1"/>
    <col min="6" max="6" width="43.83203125" style="1" customWidth="1"/>
    <col min="7" max="7" width="11.33203125" style="1" customWidth="1"/>
    <col min="8" max="9" width="15.83203125" style="1" customWidth="1"/>
    <col min="10" max="10" width="15" style="22" customWidth="1"/>
    <col min="11" max="11" width="16.83203125" style="22" customWidth="1"/>
    <col min="12" max="12" width="15" style="25" customWidth="1"/>
    <col min="13" max="13" width="15" style="1" customWidth="1"/>
    <col min="14" max="15" width="10.1640625" style="1" customWidth="1"/>
  </cols>
  <sheetData>
    <row r="1" spans="1:13" ht="11.45" customHeight="1" x14ac:dyDescent="0.25">
      <c r="I1" s="16"/>
      <c r="J1" s="18"/>
      <c r="K1" s="18"/>
      <c r="L1" s="23"/>
      <c r="M1" s="16"/>
    </row>
    <row r="2" spans="1:13" ht="38.1" customHeight="1" x14ac:dyDescent="0.2">
      <c r="A2" s="14" t="s">
        <v>0</v>
      </c>
      <c r="B2" s="46" t="s">
        <v>1</v>
      </c>
      <c r="C2" s="46"/>
      <c r="D2" s="46"/>
      <c r="E2" s="14" t="s">
        <v>2</v>
      </c>
      <c r="F2" s="26" t="s">
        <v>3</v>
      </c>
      <c r="G2" s="14" t="s">
        <v>4</v>
      </c>
      <c r="H2" s="13" t="s">
        <v>5</v>
      </c>
      <c r="I2" s="13" t="s">
        <v>6</v>
      </c>
      <c r="J2" s="19" t="s">
        <v>7</v>
      </c>
      <c r="K2" s="19" t="s">
        <v>74</v>
      </c>
      <c r="L2" s="24" t="s">
        <v>8</v>
      </c>
      <c r="M2" s="13" t="s">
        <v>59</v>
      </c>
    </row>
    <row r="3" spans="1:13" s="1" customFormat="1" ht="165.95" customHeight="1" x14ac:dyDescent="0.2">
      <c r="A3" s="2">
        <v>1</v>
      </c>
      <c r="B3" s="47" t="s">
        <v>9</v>
      </c>
      <c r="C3" s="47"/>
      <c r="D3" s="11" t="str">
        <f>HYPERLINK("http://7flowers-decor.ru/upload/1c_catalog/import_files/5500031824842.jpg")</f>
        <v>http://7flowers-decor.ru/upload/1c_catalog/import_files/5500031824842.jpg</v>
      </c>
      <c r="E3" s="2">
        <v>5500031824842</v>
      </c>
      <c r="F3" s="4" t="s">
        <v>10</v>
      </c>
      <c r="G3" s="5"/>
      <c r="H3" s="2">
        <v>1</v>
      </c>
      <c r="I3" s="2">
        <v>1</v>
      </c>
      <c r="J3" s="20">
        <v>14</v>
      </c>
      <c r="K3" s="20"/>
      <c r="L3" s="17">
        <v>693.6</v>
      </c>
      <c r="M3" s="6"/>
    </row>
    <row r="4" spans="1:13" s="1" customFormat="1" ht="165.95" customHeight="1" x14ac:dyDescent="0.2">
      <c r="A4" s="2">
        <v>11</v>
      </c>
      <c r="B4" s="47" t="s">
        <v>9</v>
      </c>
      <c r="C4" s="47"/>
      <c r="D4" s="12"/>
      <c r="E4" s="2">
        <v>5500001290561</v>
      </c>
      <c r="F4" s="4" t="s">
        <v>20</v>
      </c>
      <c r="G4" s="5"/>
      <c r="H4" s="2">
        <v>1</v>
      </c>
      <c r="I4" s="2">
        <v>1</v>
      </c>
      <c r="J4" s="20">
        <v>11</v>
      </c>
      <c r="K4" s="20"/>
      <c r="L4" s="17">
        <v>1121.32</v>
      </c>
      <c r="M4" s="7"/>
    </row>
    <row r="5" spans="1:13" s="1" customFormat="1" ht="165.95" customHeight="1" x14ac:dyDescent="0.2">
      <c r="A5" s="2">
        <v>2</v>
      </c>
      <c r="B5" s="47" t="s">
        <v>9</v>
      </c>
      <c r="C5" s="47"/>
      <c r="D5" s="3"/>
      <c r="E5" s="2">
        <v>4606500510238</v>
      </c>
      <c r="F5" s="4" t="s">
        <v>11</v>
      </c>
      <c r="G5" s="5"/>
      <c r="H5" s="2">
        <v>1</v>
      </c>
      <c r="I5" s="2">
        <v>1</v>
      </c>
      <c r="J5" s="20">
        <v>1</v>
      </c>
      <c r="K5" s="20">
        <v>2</v>
      </c>
      <c r="L5" s="17">
        <v>2069.2399999999998</v>
      </c>
      <c r="M5" s="7"/>
    </row>
    <row r="6" spans="1:13" s="1" customFormat="1" ht="165.95" customHeight="1" x14ac:dyDescent="0.2">
      <c r="A6" s="2">
        <v>3</v>
      </c>
      <c r="B6" s="47" t="s">
        <v>9</v>
      </c>
      <c r="C6" s="47"/>
      <c r="D6" s="3"/>
      <c r="E6" s="2">
        <v>5500067010721</v>
      </c>
      <c r="F6" s="4" t="s">
        <v>12</v>
      </c>
      <c r="G6" s="5"/>
      <c r="H6" s="2">
        <v>1</v>
      </c>
      <c r="I6" s="2">
        <v>1</v>
      </c>
      <c r="J6" s="20">
        <v>7</v>
      </c>
      <c r="K6" s="20">
        <v>3</v>
      </c>
      <c r="L6" s="17">
        <v>1838.04</v>
      </c>
      <c r="M6" s="7"/>
    </row>
    <row r="7" spans="1:13" s="1" customFormat="1" ht="165.95" customHeight="1" x14ac:dyDescent="0.2">
      <c r="A7" s="2">
        <v>4</v>
      </c>
      <c r="B7" s="47" t="s">
        <v>9</v>
      </c>
      <c r="C7" s="47"/>
      <c r="D7" s="3"/>
      <c r="E7" s="2">
        <v>5500067010714</v>
      </c>
      <c r="F7" s="4" t="s">
        <v>13</v>
      </c>
      <c r="G7" s="5"/>
      <c r="H7" s="2">
        <v>1</v>
      </c>
      <c r="I7" s="2">
        <v>1</v>
      </c>
      <c r="J7" s="20">
        <v>14</v>
      </c>
      <c r="K7" s="20">
        <v>3</v>
      </c>
      <c r="L7" s="17">
        <v>988.38</v>
      </c>
      <c r="M7" s="8"/>
    </row>
    <row r="8" spans="1:13" s="1" customFormat="1" ht="165.95" customHeight="1" x14ac:dyDescent="0.2">
      <c r="A8" s="2">
        <v>5</v>
      </c>
      <c r="B8" s="47" t="s">
        <v>9</v>
      </c>
      <c r="C8" s="47"/>
      <c r="D8" s="11" t="str">
        <f>HYPERLINK("http://7flowers-decor.ru/upload/1c_catalog/import_files/5500001236278.jpg")</f>
        <v>http://7flowers-decor.ru/upload/1c_catalog/import_files/5500001236278.jpg</v>
      </c>
      <c r="E8" s="2">
        <v>5500001236278</v>
      </c>
      <c r="F8" s="4" t="s">
        <v>14</v>
      </c>
      <c r="G8" s="5"/>
      <c r="H8" s="2">
        <v>1</v>
      </c>
      <c r="I8" s="2">
        <v>1</v>
      </c>
      <c r="J8" s="20">
        <v>10</v>
      </c>
      <c r="K8" s="20">
        <v>1</v>
      </c>
      <c r="L8" s="17">
        <v>1040.4000000000001</v>
      </c>
      <c r="M8" s="9"/>
    </row>
    <row r="9" spans="1:13" s="1" customFormat="1" ht="165.95" customHeight="1" x14ac:dyDescent="0.2">
      <c r="A9" s="2">
        <v>6</v>
      </c>
      <c r="B9" s="47" t="s">
        <v>9</v>
      </c>
      <c r="C9" s="47"/>
      <c r="D9" s="3"/>
      <c r="E9" s="2">
        <v>5500001290562</v>
      </c>
      <c r="F9" s="4" t="s">
        <v>15</v>
      </c>
      <c r="G9" s="5"/>
      <c r="H9" s="2">
        <v>1</v>
      </c>
      <c r="I9" s="2">
        <v>1</v>
      </c>
      <c r="J9" s="20">
        <v>1</v>
      </c>
      <c r="K9" s="20">
        <v>7</v>
      </c>
      <c r="L9" s="17">
        <v>1271.5999999999999</v>
      </c>
      <c r="M9" s="9"/>
    </row>
    <row r="10" spans="1:13" s="1" customFormat="1" ht="165.95" customHeight="1" x14ac:dyDescent="0.2">
      <c r="A10" s="2">
        <v>7</v>
      </c>
      <c r="B10" s="47" t="s">
        <v>9</v>
      </c>
      <c r="C10" s="47"/>
      <c r="D10" s="3"/>
      <c r="E10" s="2">
        <v>5500001595249</v>
      </c>
      <c r="F10" s="4" t="s">
        <v>16</v>
      </c>
      <c r="G10" s="5"/>
      <c r="H10" s="2">
        <v>1</v>
      </c>
      <c r="I10" s="2">
        <v>1</v>
      </c>
      <c r="J10" s="20">
        <v>3</v>
      </c>
      <c r="K10" s="20">
        <v>3</v>
      </c>
      <c r="L10" s="17">
        <v>2011.44</v>
      </c>
      <c r="M10" s="7"/>
    </row>
    <row r="11" spans="1:13" s="1" customFormat="1" ht="165.95" customHeight="1" x14ac:dyDescent="0.2">
      <c r="A11" s="2">
        <v>8</v>
      </c>
      <c r="B11" s="47" t="s">
        <v>9</v>
      </c>
      <c r="C11" s="47"/>
      <c r="D11" s="3"/>
      <c r="E11" s="2">
        <v>5500001290558</v>
      </c>
      <c r="F11" s="4" t="s">
        <v>17</v>
      </c>
      <c r="G11" s="5"/>
      <c r="H11" s="2">
        <v>1</v>
      </c>
      <c r="I11" s="2">
        <v>1</v>
      </c>
      <c r="J11" s="20">
        <v>18</v>
      </c>
      <c r="K11" s="20">
        <v>7</v>
      </c>
      <c r="L11" s="17">
        <v>774.52</v>
      </c>
      <c r="M11" s="8"/>
    </row>
    <row r="12" spans="1:13" s="1" customFormat="1" ht="165.95" customHeight="1" x14ac:dyDescent="0.2">
      <c r="A12" s="2">
        <v>9</v>
      </c>
      <c r="B12" s="47" t="s">
        <v>9</v>
      </c>
      <c r="C12" s="47"/>
      <c r="D12" s="3"/>
      <c r="E12" s="2">
        <v>5500001290559</v>
      </c>
      <c r="F12" s="4" t="s">
        <v>18</v>
      </c>
      <c r="G12" s="5"/>
      <c r="H12" s="2">
        <v>1</v>
      </c>
      <c r="I12" s="2">
        <v>1</v>
      </c>
      <c r="J12" s="20">
        <v>18</v>
      </c>
      <c r="K12" s="20"/>
      <c r="L12" s="17">
        <v>924.8</v>
      </c>
      <c r="M12" s="6"/>
    </row>
    <row r="13" spans="1:13" s="1" customFormat="1" ht="165.95" customHeight="1" x14ac:dyDescent="0.2">
      <c r="A13" s="2">
        <v>29</v>
      </c>
      <c r="B13" s="47" t="s">
        <v>9</v>
      </c>
      <c r="C13" s="47"/>
      <c r="D13" s="11" t="str">
        <f>HYPERLINK("http://7flowers-decor.ru/upload/1c_catalog/import_files/4003483186151.jpg")</f>
        <v>http://7flowers-decor.ru/upload/1c_catalog/import_files/4003483186151.jpg</v>
      </c>
      <c r="E13" s="2">
        <v>4003483186151</v>
      </c>
      <c r="F13" s="4" t="s">
        <v>44</v>
      </c>
      <c r="G13" s="5"/>
      <c r="H13" s="2">
        <v>1</v>
      </c>
      <c r="I13" s="2">
        <v>50</v>
      </c>
      <c r="J13" s="20">
        <v>10</v>
      </c>
      <c r="K13" s="20"/>
      <c r="L13" s="17">
        <v>1785.89</v>
      </c>
      <c r="M13" s="7"/>
    </row>
    <row r="14" spans="1:13" s="1" customFormat="1" ht="165.95" customHeight="1" x14ac:dyDescent="0.2">
      <c r="A14" s="2">
        <v>10</v>
      </c>
      <c r="B14" s="47" t="s">
        <v>9</v>
      </c>
      <c r="C14" s="47"/>
      <c r="D14" s="11" t="str">
        <f>HYPERLINK("http://7flowers-decor.ru/upload/1c_catalog/import_files/5500065562208.jpg")</f>
        <v>http://7flowers-decor.ru/upload/1c_catalog/import_files/5500065562208.jpg</v>
      </c>
      <c r="E14" s="2">
        <v>5500065562208</v>
      </c>
      <c r="F14" s="4" t="s">
        <v>19</v>
      </c>
      <c r="G14" s="5"/>
      <c r="H14" s="2">
        <v>1</v>
      </c>
      <c r="I14" s="2">
        <v>1</v>
      </c>
      <c r="J14" s="20">
        <v>11</v>
      </c>
      <c r="K14" s="20">
        <v>4</v>
      </c>
      <c r="L14" s="17">
        <v>1414.94</v>
      </c>
      <c r="M14" s="7"/>
    </row>
    <row r="15" spans="1:13" s="1" customFormat="1" ht="165.95" customHeight="1" x14ac:dyDescent="0.2">
      <c r="A15" s="2">
        <v>16</v>
      </c>
      <c r="B15" s="47" t="s">
        <v>9</v>
      </c>
      <c r="C15" s="47"/>
      <c r="D15" s="11" t="str">
        <f>HYPERLINK("http://7flowers-decor.ru/upload/1c_catalog/import_files/5500001340615.jpg")</f>
        <v>http://7flowers-decor.ru/upload/1c_catalog/import_files/5500001340615.jpg</v>
      </c>
      <c r="E15" s="2">
        <v>5500001340615</v>
      </c>
      <c r="F15" s="4" t="s">
        <v>70</v>
      </c>
      <c r="G15" s="5" t="s">
        <v>39</v>
      </c>
      <c r="H15" s="2">
        <v>1</v>
      </c>
      <c r="I15" s="2">
        <v>1</v>
      </c>
      <c r="J15" s="21">
        <v>3</v>
      </c>
      <c r="K15" s="21"/>
      <c r="L15" s="17">
        <v>10635.2</v>
      </c>
      <c r="M15" s="9"/>
    </row>
    <row r="16" spans="1:13" s="1" customFormat="1" ht="165.95" customHeight="1" x14ac:dyDescent="0.2">
      <c r="A16" s="2">
        <v>17</v>
      </c>
      <c r="B16" s="47" t="s">
        <v>9</v>
      </c>
      <c r="C16" s="47"/>
      <c r="D16" s="11" t="str">
        <f>HYPERLINK("http://7flowers-decor.ru/upload/1c_catalog/import_files/5500002030155.jpg")</f>
        <v>http://7flowers-decor.ru/upload/1c_catalog/import_files/5500002030155.jpg</v>
      </c>
      <c r="E16" s="2">
        <v>5500002030155</v>
      </c>
      <c r="F16" s="4" t="s">
        <v>71</v>
      </c>
      <c r="G16" s="5" t="s">
        <v>61</v>
      </c>
      <c r="H16" s="2">
        <v>1</v>
      </c>
      <c r="I16" s="2">
        <v>1</v>
      </c>
      <c r="J16" s="21">
        <v>1</v>
      </c>
      <c r="K16" s="21">
        <v>2</v>
      </c>
      <c r="L16" s="17">
        <v>20599.919999999998</v>
      </c>
      <c r="M16" s="7"/>
    </row>
    <row r="17" spans="1:14" s="1" customFormat="1" ht="165.95" customHeight="1" x14ac:dyDescent="0.2">
      <c r="A17" s="2">
        <v>19</v>
      </c>
      <c r="B17" s="47" t="s">
        <v>9</v>
      </c>
      <c r="C17" s="47"/>
      <c r="D17" s="11" t="str">
        <f>HYPERLINK("http://7flowers-decor.ru/upload/1c_catalog/import_files/5500024685849.jpg")</f>
        <v>http://7flowers-decor.ru/upload/1c_catalog/import_files/5500024685849.jpg</v>
      </c>
      <c r="E17" s="2">
        <v>5500024685849</v>
      </c>
      <c r="F17" s="4" t="s">
        <v>72</v>
      </c>
      <c r="G17" s="5" t="s">
        <v>39</v>
      </c>
      <c r="H17" s="2">
        <v>1</v>
      </c>
      <c r="I17" s="2">
        <v>1</v>
      </c>
      <c r="J17" s="21"/>
      <c r="K17" s="21">
        <v>1</v>
      </c>
      <c r="L17" s="17">
        <v>7282.8</v>
      </c>
      <c r="M17" s="9"/>
    </row>
    <row r="18" spans="1:14" s="1" customFormat="1" ht="165.95" customHeight="1" x14ac:dyDescent="0.2">
      <c r="A18" s="2">
        <v>7</v>
      </c>
      <c r="B18" s="47" t="s">
        <v>9</v>
      </c>
      <c r="C18" s="47"/>
      <c r="D18" s="11" t="str">
        <f>HYPERLINK("http://7flowers-decor.ru/upload/1c_catalog/import_files/5500001012109.jpg")</f>
        <v>http://7flowers-decor.ru/upload/1c_catalog/import_files/5500001012109.jpg</v>
      </c>
      <c r="E18" s="2">
        <v>5500001012109</v>
      </c>
      <c r="F18" s="4" t="s">
        <v>67</v>
      </c>
      <c r="G18" s="5"/>
      <c r="H18" s="2">
        <v>1</v>
      </c>
      <c r="I18" s="2">
        <v>1</v>
      </c>
      <c r="J18" s="21"/>
      <c r="K18" s="21">
        <v>1</v>
      </c>
      <c r="L18" s="17">
        <v>19143.36</v>
      </c>
      <c r="M18" s="7"/>
    </row>
    <row r="19" spans="1:14" s="1" customFormat="1" ht="165.95" customHeight="1" x14ac:dyDescent="0.2">
      <c r="A19" s="2">
        <v>2</v>
      </c>
      <c r="B19" s="47" t="s">
        <v>9</v>
      </c>
      <c r="C19" s="47"/>
      <c r="D19" s="11" t="str">
        <f>HYPERLINK("http://7flowers-decor.ru/upload/1c_catalog/import_files/5500024961400.jpg")</f>
        <v>http://7flowers-decor.ru/upload/1c_catalog/import_files/5500024961400.jpg</v>
      </c>
      <c r="E19" s="2">
        <v>5500024961400</v>
      </c>
      <c r="F19" s="4" t="s">
        <v>62</v>
      </c>
      <c r="G19" s="5" t="s">
        <v>61</v>
      </c>
      <c r="H19" s="2">
        <v>1</v>
      </c>
      <c r="I19" s="2">
        <v>1</v>
      </c>
      <c r="J19" s="21">
        <v>1</v>
      </c>
      <c r="K19" s="21">
        <v>2</v>
      </c>
      <c r="L19" s="17">
        <v>16126.2</v>
      </c>
      <c r="M19" s="9"/>
    </row>
    <row r="20" spans="1:14" s="1" customFormat="1" ht="165.95" customHeight="1" x14ac:dyDescent="0.2">
      <c r="A20" s="2">
        <v>3</v>
      </c>
      <c r="B20" s="47" t="s">
        <v>9</v>
      </c>
      <c r="C20" s="47"/>
      <c r="D20" s="11" t="str">
        <f>HYPERLINK("http://7flowers-decor.ru/upload/1c_catalog/import_files/5500024961448.jpg")</f>
        <v>http://7flowers-decor.ru/upload/1c_catalog/import_files/5500024961448.jpg</v>
      </c>
      <c r="E20" s="2">
        <v>5500024961448</v>
      </c>
      <c r="F20" s="4" t="s">
        <v>63</v>
      </c>
      <c r="G20" s="5" t="s">
        <v>61</v>
      </c>
      <c r="H20" s="2">
        <v>1</v>
      </c>
      <c r="I20" s="2">
        <v>1</v>
      </c>
      <c r="J20" s="21">
        <v>2</v>
      </c>
      <c r="K20" s="21"/>
      <c r="L20" s="17">
        <v>10820.16</v>
      </c>
      <c r="M20" s="7"/>
    </row>
    <row r="21" spans="1:14" s="1" customFormat="1" ht="165.95" customHeight="1" x14ac:dyDescent="0.2">
      <c r="A21" s="2">
        <v>4</v>
      </c>
      <c r="B21" s="47" t="s">
        <v>9</v>
      </c>
      <c r="C21" s="47"/>
      <c r="D21" s="11" t="str">
        <f>HYPERLINK("http://7flowers-decor.ru/upload/1c_catalog/import_files/5500024961455.jpg")</f>
        <v>http://7flowers-decor.ru/upload/1c_catalog/import_files/5500024961455.jpg</v>
      </c>
      <c r="E21" s="2">
        <v>5500024961455</v>
      </c>
      <c r="F21" s="4" t="s">
        <v>64</v>
      </c>
      <c r="G21" s="5" t="s">
        <v>61</v>
      </c>
      <c r="H21" s="2">
        <v>1</v>
      </c>
      <c r="I21" s="2">
        <v>1</v>
      </c>
      <c r="J21" s="21">
        <v>2</v>
      </c>
      <c r="K21" s="21">
        <v>2</v>
      </c>
      <c r="L21" s="17">
        <v>22888.799999999999</v>
      </c>
      <c r="M21" s="9"/>
    </row>
    <row r="22" spans="1:14" s="1" customFormat="1" ht="165.95" customHeight="1" x14ac:dyDescent="0.2">
      <c r="A22" s="2">
        <v>5</v>
      </c>
      <c r="B22" s="47" t="s">
        <v>9</v>
      </c>
      <c r="C22" s="47"/>
      <c r="D22" s="11" t="str">
        <f>HYPERLINK("http://7flowers-decor.ru/upload/1c_catalog/import_files/5500001363893.jpg")</f>
        <v>http://7flowers-decor.ru/upload/1c_catalog/import_files/5500001363893.jpg</v>
      </c>
      <c r="E22" s="2">
        <v>5500001363893</v>
      </c>
      <c r="F22" s="4" t="s">
        <v>65</v>
      </c>
      <c r="G22" s="5" t="s">
        <v>66</v>
      </c>
      <c r="H22" s="2">
        <v>1</v>
      </c>
      <c r="I22" s="2">
        <v>1</v>
      </c>
      <c r="J22" s="21">
        <v>1</v>
      </c>
      <c r="K22" s="21"/>
      <c r="L22" s="17">
        <v>3953.52</v>
      </c>
      <c r="M22" s="7"/>
    </row>
    <row r="23" spans="1:14" s="1" customFormat="1" ht="165.95" customHeight="1" x14ac:dyDescent="0.2">
      <c r="A23" s="2">
        <v>8</v>
      </c>
      <c r="B23" s="47" t="s">
        <v>9</v>
      </c>
      <c r="C23" s="47"/>
      <c r="D23" s="11" t="str">
        <f>HYPERLINK("http://7flowers-decor.ru/upload/1c_catalog/import_files/5500001113914.jpg")</f>
        <v>http://7flowers-decor.ru/upload/1c_catalog/import_files/5500001113914.jpg</v>
      </c>
      <c r="E23" s="2">
        <v>5500001113914</v>
      </c>
      <c r="F23" s="4" t="s">
        <v>68</v>
      </c>
      <c r="G23" s="5" t="s">
        <v>66</v>
      </c>
      <c r="H23" s="2">
        <v>1</v>
      </c>
      <c r="I23" s="2">
        <v>1</v>
      </c>
      <c r="J23" s="21">
        <v>6</v>
      </c>
      <c r="K23" s="21">
        <v>2</v>
      </c>
      <c r="L23" s="17">
        <v>13005</v>
      </c>
      <c r="M23" s="10"/>
    </row>
    <row r="24" spans="1:14" s="1" customFormat="1" ht="165.95" customHeight="1" x14ac:dyDescent="0.2">
      <c r="A24" s="2">
        <v>1</v>
      </c>
      <c r="B24" s="47" t="s">
        <v>9</v>
      </c>
      <c r="C24" s="47"/>
      <c r="D24" s="11" t="str">
        <f>HYPERLINK("http://7flowers-decor.ru/upload/1c_catalog/import_files/5500024961387.jpg")</f>
        <v>http://7flowers-decor.ru/upload/1c_catalog/import_files/5500024961387.jpg</v>
      </c>
      <c r="E24" s="2">
        <v>5500024961387</v>
      </c>
      <c r="F24" s="4" t="s">
        <v>60</v>
      </c>
      <c r="G24" s="5" t="s">
        <v>61</v>
      </c>
      <c r="H24" s="2">
        <v>1</v>
      </c>
      <c r="I24" s="2">
        <v>1</v>
      </c>
      <c r="J24" s="21"/>
      <c r="K24" s="21">
        <v>2</v>
      </c>
      <c r="L24" s="17">
        <v>3569.87</v>
      </c>
      <c r="M24" s="15"/>
      <c r="N24" s="7"/>
    </row>
    <row r="25" spans="1:14" s="1" customFormat="1" ht="165.95" customHeight="1" x14ac:dyDescent="0.2">
      <c r="A25" s="2">
        <v>12</v>
      </c>
      <c r="B25" s="47" t="s">
        <v>9</v>
      </c>
      <c r="C25" s="47"/>
      <c r="D25" s="11" t="str">
        <f>HYPERLINK("http://7flowers-decor.ru/upload/1c_catalog/import_files/5500001615574.jpg")</f>
        <v>http://7flowers-decor.ru/upload/1c_catalog/import_files/5500001615574.jpg</v>
      </c>
      <c r="E25" s="2">
        <v>5500001615574</v>
      </c>
      <c r="F25" s="4" t="s">
        <v>21</v>
      </c>
      <c r="G25" s="5" t="s">
        <v>22</v>
      </c>
      <c r="H25" s="2">
        <v>1</v>
      </c>
      <c r="I25" s="2">
        <v>1</v>
      </c>
      <c r="J25" s="20">
        <v>4</v>
      </c>
      <c r="K25" s="20"/>
      <c r="L25" s="17">
        <v>3953.52</v>
      </c>
      <c r="M25" s="7"/>
    </row>
    <row r="26" spans="1:14" s="1" customFormat="1" ht="165.95" customHeight="1" x14ac:dyDescent="0.2">
      <c r="A26" s="2">
        <v>13</v>
      </c>
      <c r="B26" s="47" t="s">
        <v>9</v>
      </c>
      <c r="C26" s="47"/>
      <c r="D26" s="11" t="str">
        <f>HYPERLINK("http://7flowers-decor.ru/upload/1c_catalog/import_files/5500001012104.jpg")</f>
        <v>http://7flowers-decor.ru/upload/1c_catalog/import_files/5500001012104.jpg</v>
      </c>
      <c r="E26" s="2">
        <v>5500001012104</v>
      </c>
      <c r="F26" s="4" t="s">
        <v>23</v>
      </c>
      <c r="G26" s="5" t="s">
        <v>22</v>
      </c>
      <c r="H26" s="2">
        <v>1</v>
      </c>
      <c r="I26" s="2">
        <v>1</v>
      </c>
      <c r="J26" s="20">
        <v>2</v>
      </c>
      <c r="K26" s="20"/>
      <c r="L26" s="17">
        <v>15606</v>
      </c>
      <c r="M26" s="10"/>
    </row>
    <row r="27" spans="1:14" s="1" customFormat="1" ht="165.95" customHeight="1" x14ac:dyDescent="0.2">
      <c r="A27" s="2">
        <v>14</v>
      </c>
      <c r="B27" s="47" t="s">
        <v>9</v>
      </c>
      <c r="C27" s="47"/>
      <c r="D27" s="11" t="str">
        <f>HYPERLINK("http://7flowers-decor.ru/upload/1c_catalog/import_files/5500001405574.jpg")</f>
        <v>http://7flowers-decor.ru/upload/1c_catalog/import_files/5500001405574.jpg</v>
      </c>
      <c r="E27" s="2">
        <v>5500001405574</v>
      </c>
      <c r="F27" s="4" t="s">
        <v>24</v>
      </c>
      <c r="G27" s="5" t="s">
        <v>25</v>
      </c>
      <c r="H27" s="2">
        <v>1</v>
      </c>
      <c r="I27" s="2">
        <v>1</v>
      </c>
      <c r="J27" s="20">
        <v>3</v>
      </c>
      <c r="K27" s="20"/>
      <c r="L27" s="17">
        <v>9571.68</v>
      </c>
      <c r="M27" s="7"/>
    </row>
    <row r="28" spans="1:14" s="1" customFormat="1" ht="165.95" customHeight="1" x14ac:dyDescent="0.2">
      <c r="A28" s="2">
        <v>15</v>
      </c>
      <c r="B28" s="47" t="s">
        <v>9</v>
      </c>
      <c r="C28" s="47"/>
      <c r="D28" s="11" t="str">
        <f>HYPERLINK("http://7flowers-decor.ru/upload/1c_catalog/import_files/5500024962643.jpg")</f>
        <v>http://7flowers-decor.ru/upload/1c_catalog/import_files/5500024962643.jpg</v>
      </c>
      <c r="E28" s="2">
        <v>5500024962643</v>
      </c>
      <c r="F28" s="4" t="s">
        <v>26</v>
      </c>
      <c r="G28" s="5"/>
      <c r="H28" s="2">
        <v>1</v>
      </c>
      <c r="I28" s="2">
        <v>6</v>
      </c>
      <c r="J28" s="20">
        <v>4</v>
      </c>
      <c r="K28" s="20"/>
      <c r="L28" s="17">
        <v>405.76</v>
      </c>
      <c r="M28" s="8"/>
    </row>
    <row r="29" spans="1:14" s="1" customFormat="1" ht="165.95" customHeight="1" x14ac:dyDescent="0.2">
      <c r="A29" s="2">
        <v>16</v>
      </c>
      <c r="B29" s="47" t="s">
        <v>9</v>
      </c>
      <c r="C29" s="47"/>
      <c r="D29" s="11" t="str">
        <f>HYPERLINK("http://7flowers-decor.ru/upload/1c_catalog/import_files/5500001239719.jpg")</f>
        <v>http://7flowers-decor.ru/upload/1c_catalog/import_files/5500001239719.jpg</v>
      </c>
      <c r="E29" s="2">
        <v>5500001239719</v>
      </c>
      <c r="F29" s="4" t="s">
        <v>27</v>
      </c>
      <c r="G29" s="5" t="s">
        <v>28</v>
      </c>
      <c r="H29" s="2">
        <v>1</v>
      </c>
      <c r="I29" s="2">
        <v>1</v>
      </c>
      <c r="J29" s="20">
        <v>3</v>
      </c>
      <c r="K29" s="20"/>
      <c r="L29" s="17">
        <v>10195.92</v>
      </c>
      <c r="M29" s="7"/>
    </row>
    <row r="30" spans="1:14" s="1" customFormat="1" ht="165.95" customHeight="1" x14ac:dyDescent="0.2">
      <c r="A30" s="2">
        <v>17</v>
      </c>
      <c r="B30" s="47" t="s">
        <v>9</v>
      </c>
      <c r="C30" s="47"/>
      <c r="D30" s="11" t="str">
        <f>HYPERLINK("http://7flowers-decor.ru/upload/1c_catalog/import_files/5500001239720.jpg")</f>
        <v>http://7flowers-decor.ru/upload/1c_catalog/import_files/5500001239720.jpg</v>
      </c>
      <c r="E30" s="2">
        <v>5500001239720</v>
      </c>
      <c r="F30" s="4" t="s">
        <v>29</v>
      </c>
      <c r="G30" s="5" t="s">
        <v>30</v>
      </c>
      <c r="H30" s="2">
        <v>1</v>
      </c>
      <c r="I30" s="2">
        <v>1</v>
      </c>
      <c r="J30" s="20">
        <v>6</v>
      </c>
      <c r="K30" s="20"/>
      <c r="L30" s="17">
        <v>9155.52</v>
      </c>
      <c r="M30" s="7"/>
    </row>
    <row r="31" spans="1:14" s="1" customFormat="1" ht="165.95" customHeight="1" x14ac:dyDescent="0.2">
      <c r="A31" s="2">
        <v>18</v>
      </c>
      <c r="B31" s="47" t="s">
        <v>9</v>
      </c>
      <c r="C31" s="47"/>
      <c r="D31" s="11" t="str">
        <f>HYPERLINK("http://7flowers-decor.ru/upload/1c_catalog/import_files/5500001201832.jpg")</f>
        <v>http://7flowers-decor.ru/upload/1c_catalog/import_files/5500001201832.jpg</v>
      </c>
      <c r="E31" s="2">
        <v>5500001201832</v>
      </c>
      <c r="F31" s="4" t="s">
        <v>31</v>
      </c>
      <c r="G31" s="5"/>
      <c r="H31" s="2">
        <v>1</v>
      </c>
      <c r="I31" s="2">
        <v>1</v>
      </c>
      <c r="J31" s="20">
        <v>3</v>
      </c>
      <c r="K31" s="20"/>
      <c r="L31" s="17">
        <v>14149.44</v>
      </c>
      <c r="M31" s="7"/>
    </row>
    <row r="32" spans="1:14" s="1" customFormat="1" ht="165.95" customHeight="1" x14ac:dyDescent="0.2">
      <c r="A32" s="2">
        <v>19</v>
      </c>
      <c r="B32" s="47" t="s">
        <v>9</v>
      </c>
      <c r="C32" s="47"/>
      <c r="D32" s="11" t="str">
        <f>HYPERLINK("http://7flowers-decor.ru/upload/1c_catalog/import_files/5500001595251.jpg")</f>
        <v>http://7flowers-decor.ru/upload/1c_catalog/import_files/5500001595251.jpg</v>
      </c>
      <c r="E32" s="2">
        <v>5500001595251</v>
      </c>
      <c r="F32" s="4" t="s">
        <v>32</v>
      </c>
      <c r="G32" s="5"/>
      <c r="H32" s="2">
        <v>1</v>
      </c>
      <c r="I32" s="2">
        <v>1</v>
      </c>
      <c r="J32" s="20">
        <v>2</v>
      </c>
      <c r="K32" s="20">
        <v>1</v>
      </c>
      <c r="L32" s="17">
        <v>20808</v>
      </c>
      <c r="M32" s="10"/>
    </row>
    <row r="33" spans="1:13" s="1" customFormat="1" ht="165.95" customHeight="1" x14ac:dyDescent="0.2">
      <c r="A33" s="2">
        <v>20</v>
      </c>
      <c r="B33" s="47" t="s">
        <v>9</v>
      </c>
      <c r="C33" s="47"/>
      <c r="D33" s="3"/>
      <c r="E33" s="2">
        <v>5500024963398</v>
      </c>
      <c r="F33" s="4" t="s">
        <v>33</v>
      </c>
      <c r="G33" s="5" t="s">
        <v>22</v>
      </c>
      <c r="H33" s="2">
        <v>1</v>
      </c>
      <c r="I33" s="2">
        <v>1</v>
      </c>
      <c r="J33" s="20">
        <v>2</v>
      </c>
      <c r="K33" s="20">
        <v>1</v>
      </c>
      <c r="L33" s="17">
        <v>28923.119999999999</v>
      </c>
      <c r="M33" s="7"/>
    </row>
    <row r="34" spans="1:13" s="1" customFormat="1" ht="165.95" customHeight="1" x14ac:dyDescent="0.2">
      <c r="A34" s="2">
        <v>11</v>
      </c>
      <c r="B34" s="47" t="s">
        <v>9</v>
      </c>
      <c r="C34" s="47"/>
      <c r="D34" s="11" t="str">
        <f>HYPERLINK("http://7flowers-decor.ru/upload/1c_catalog/import_files/5500001375574.jpg")</f>
        <v>http://7flowers-decor.ru/upload/1c_catalog/import_files/5500001375574.jpg</v>
      </c>
      <c r="E34" s="2">
        <v>5500001375574</v>
      </c>
      <c r="F34" s="4" t="s">
        <v>69</v>
      </c>
      <c r="G34" s="5" t="s">
        <v>39</v>
      </c>
      <c r="H34" s="2">
        <v>1</v>
      </c>
      <c r="I34" s="2">
        <v>1</v>
      </c>
      <c r="J34" s="21"/>
      <c r="K34" s="21">
        <v>2</v>
      </c>
      <c r="L34" s="17">
        <v>13005</v>
      </c>
      <c r="M34" s="10"/>
    </row>
    <row r="35" spans="1:13" s="1" customFormat="1" ht="165.95" customHeight="1" x14ac:dyDescent="0.2">
      <c r="A35" s="2">
        <v>20</v>
      </c>
      <c r="B35" s="47" t="s">
        <v>9</v>
      </c>
      <c r="C35" s="47"/>
      <c r="D35" s="11" t="str">
        <f>HYPERLINK("http://7flowers-decor.ru/upload/1c_catalog/import_files/5500024685856.jpg")</f>
        <v>http://7flowers-decor.ru/upload/1c_catalog/import_files/5500024685856.jpg</v>
      </c>
      <c r="E35" s="2">
        <v>5500024685856</v>
      </c>
      <c r="F35" s="4" t="s">
        <v>73</v>
      </c>
      <c r="G35" s="5" t="s">
        <v>39</v>
      </c>
      <c r="H35" s="2">
        <v>1</v>
      </c>
      <c r="I35" s="2">
        <v>1</v>
      </c>
      <c r="J35" s="21"/>
      <c r="K35" s="21">
        <v>1</v>
      </c>
      <c r="L35" s="17">
        <v>3953.52</v>
      </c>
      <c r="M35" s="7"/>
    </row>
    <row r="36" spans="1:13" s="1" customFormat="1" ht="165.95" customHeight="1" x14ac:dyDescent="0.2">
      <c r="A36" s="2">
        <v>21</v>
      </c>
      <c r="B36" s="47" t="s">
        <v>9</v>
      </c>
      <c r="C36" s="47"/>
      <c r="D36" s="3"/>
      <c r="E36" s="2">
        <v>5500002055229</v>
      </c>
      <c r="F36" s="4" t="s">
        <v>34</v>
      </c>
      <c r="G36" s="5"/>
      <c r="H36" s="2">
        <v>1</v>
      </c>
      <c r="I36" s="2">
        <v>1</v>
      </c>
      <c r="J36" s="20">
        <v>1</v>
      </c>
      <c r="K36" s="20"/>
      <c r="L36" s="17">
        <v>19143.36</v>
      </c>
      <c r="M36" s="7"/>
    </row>
    <row r="37" spans="1:13" s="1" customFormat="1" ht="165.95" customHeight="1" x14ac:dyDescent="0.2">
      <c r="A37" s="2">
        <v>22</v>
      </c>
      <c r="B37" s="47" t="s">
        <v>9</v>
      </c>
      <c r="C37" s="47"/>
      <c r="D37" s="11" t="str">
        <f>HYPERLINK("http://7flowers-decor.ru/upload/1c_catalog/import_files/5500001187601.jpg")</f>
        <v>http://7flowers-decor.ru/upload/1c_catalog/import_files/5500001187601.jpg</v>
      </c>
      <c r="E37" s="2">
        <v>5500001187601</v>
      </c>
      <c r="F37" s="4" t="s">
        <v>35</v>
      </c>
      <c r="G37" s="5" t="s">
        <v>36</v>
      </c>
      <c r="H37" s="2">
        <v>1</v>
      </c>
      <c r="I37" s="2">
        <v>1</v>
      </c>
      <c r="J37" s="20">
        <v>4</v>
      </c>
      <c r="K37" s="20"/>
      <c r="L37" s="17">
        <v>3797.46</v>
      </c>
      <c r="M37" s="7"/>
    </row>
    <row r="38" spans="1:13" s="1" customFormat="1" ht="165.95" customHeight="1" x14ac:dyDescent="0.2">
      <c r="A38" s="2">
        <v>23</v>
      </c>
      <c r="B38" s="47" t="s">
        <v>9</v>
      </c>
      <c r="C38" s="47"/>
      <c r="D38" s="11" t="str">
        <f>HYPERLINK("http://7flowers-decor.ru/upload/1c_catalog/import_files/5500001290555.jpg")</f>
        <v>http://7flowers-decor.ru/upload/1c_catalog/import_files/5500001290555.jpg</v>
      </c>
      <c r="E38" s="2">
        <v>5500001290555</v>
      </c>
      <c r="F38" s="4" t="s">
        <v>37</v>
      </c>
      <c r="G38" s="5" t="s">
        <v>36</v>
      </c>
      <c r="H38" s="2">
        <v>1</v>
      </c>
      <c r="I38" s="2">
        <v>1</v>
      </c>
      <c r="J38" s="20">
        <v>4</v>
      </c>
      <c r="K38" s="20"/>
      <c r="L38" s="17">
        <v>6814.62</v>
      </c>
      <c r="M38" s="7"/>
    </row>
    <row r="39" spans="1:13" s="1" customFormat="1" ht="165.95" customHeight="1" x14ac:dyDescent="0.2">
      <c r="A39" s="2">
        <v>24</v>
      </c>
      <c r="B39" s="47" t="s">
        <v>9</v>
      </c>
      <c r="C39" s="47"/>
      <c r="D39" s="11" t="str">
        <f>HYPERLINK("http://7flowers-decor.ru/upload/1c_catalog/import_files/5500001236277.jpg")</f>
        <v>http://7flowers-decor.ru/upload/1c_catalog/import_files/5500001236277.jpg</v>
      </c>
      <c r="E39" s="2">
        <v>5500001236277</v>
      </c>
      <c r="F39" s="4" t="s">
        <v>38</v>
      </c>
      <c r="G39" s="5" t="s">
        <v>39</v>
      </c>
      <c r="H39" s="2">
        <v>1</v>
      </c>
      <c r="I39" s="2">
        <v>1</v>
      </c>
      <c r="J39" s="20">
        <v>4</v>
      </c>
      <c r="K39" s="20"/>
      <c r="L39" s="17">
        <v>3275.31</v>
      </c>
      <c r="M39" s="7"/>
    </row>
    <row r="40" spans="1:13" s="1" customFormat="1" ht="165.95" customHeight="1" x14ac:dyDescent="0.2">
      <c r="A40" s="2">
        <v>25</v>
      </c>
      <c r="B40" s="47" t="s">
        <v>9</v>
      </c>
      <c r="C40" s="47"/>
      <c r="D40" s="11" t="str">
        <f>HYPERLINK("http://7flowers-decor.ru/upload/1c_catalog/import_files/5500001405579.jpg")</f>
        <v>http://7flowers-decor.ru/upload/1c_catalog/import_files/5500001405579.jpg</v>
      </c>
      <c r="E40" s="2">
        <v>5500001405579</v>
      </c>
      <c r="F40" s="4" t="s">
        <v>40</v>
      </c>
      <c r="G40" s="5" t="s">
        <v>39</v>
      </c>
      <c r="H40" s="2">
        <v>1</v>
      </c>
      <c r="I40" s="2">
        <v>1</v>
      </c>
      <c r="J40" s="20">
        <v>4</v>
      </c>
      <c r="K40" s="20"/>
      <c r="L40" s="17">
        <v>6814.62</v>
      </c>
      <c r="M40" s="7"/>
    </row>
    <row r="41" spans="1:13" s="1" customFormat="1" ht="165.95" customHeight="1" x14ac:dyDescent="0.2">
      <c r="A41" s="2">
        <v>26</v>
      </c>
      <c r="B41" s="47" t="s">
        <v>9</v>
      </c>
      <c r="C41" s="47"/>
      <c r="D41" s="3"/>
      <c r="E41" s="2">
        <v>5500053114518</v>
      </c>
      <c r="F41" s="4" t="s">
        <v>41</v>
      </c>
      <c r="G41" s="5"/>
      <c r="H41" s="2">
        <v>1</v>
      </c>
      <c r="I41" s="2">
        <v>1</v>
      </c>
      <c r="J41" s="20">
        <v>1</v>
      </c>
      <c r="K41" s="20"/>
      <c r="L41" s="17">
        <v>16958.52</v>
      </c>
      <c r="M41" s="7"/>
    </row>
    <row r="42" spans="1:13" s="1" customFormat="1" ht="165.95" customHeight="1" x14ac:dyDescent="0.2">
      <c r="A42" s="2">
        <v>27</v>
      </c>
      <c r="B42" s="47" t="s">
        <v>9</v>
      </c>
      <c r="C42" s="47"/>
      <c r="D42" s="11" t="str">
        <f>HYPERLINK("http://7flowers-decor.ru/upload/1c_catalog/import_files/5500053162052.jpg")</f>
        <v>http://7flowers-decor.ru/upload/1c_catalog/import_files/5500053162052.jpg</v>
      </c>
      <c r="E42" s="2">
        <v>5500053162052</v>
      </c>
      <c r="F42" s="4" t="s">
        <v>42</v>
      </c>
      <c r="G42" s="5"/>
      <c r="H42" s="2">
        <v>1</v>
      </c>
      <c r="I42" s="2">
        <v>1</v>
      </c>
      <c r="J42" s="20">
        <v>2</v>
      </c>
      <c r="K42" s="20">
        <v>3</v>
      </c>
      <c r="L42" s="17">
        <v>3797.46</v>
      </c>
      <c r="M42" s="7"/>
    </row>
    <row r="43" spans="1:13" s="1" customFormat="1" ht="165.95" customHeight="1" x14ac:dyDescent="0.2">
      <c r="A43" s="2">
        <v>28</v>
      </c>
      <c r="B43" s="47" t="s">
        <v>9</v>
      </c>
      <c r="C43" s="47"/>
      <c r="D43" s="11" t="str">
        <f>HYPERLINK("http://7flowers-decor.ru/upload/1c_catalog/import_files/5500053162045.jpg")</f>
        <v>http://7flowers-decor.ru/upload/1c_catalog/import_files/5500053162045.jpg</v>
      </c>
      <c r="E43" s="2">
        <v>5500053162045</v>
      </c>
      <c r="F43" s="4" t="s">
        <v>43</v>
      </c>
      <c r="G43" s="5"/>
      <c r="H43" s="2">
        <v>1</v>
      </c>
      <c r="I43" s="2">
        <v>1</v>
      </c>
      <c r="J43" s="20">
        <v>2</v>
      </c>
      <c r="K43" s="20">
        <v>3</v>
      </c>
      <c r="L43" s="17">
        <v>3797.46</v>
      </c>
      <c r="M43" s="7"/>
    </row>
    <row r="44" spans="1:13" s="1" customFormat="1" ht="165.95" customHeight="1" x14ac:dyDescent="0.2">
      <c r="A44" s="2">
        <v>30</v>
      </c>
      <c r="B44" s="47" t="s">
        <v>9</v>
      </c>
      <c r="C44" s="47"/>
      <c r="D44" s="11" t="str">
        <f>HYPERLINK("http://7flowers-decor.ru/upload/1c_catalog/import_files/5500032830446.jpg")</f>
        <v>http://7flowers-decor.ru/upload/1c_catalog/import_files/5500032830446.jpg</v>
      </c>
      <c r="E44" s="2">
        <v>5500032830446</v>
      </c>
      <c r="F44" s="4" t="s">
        <v>45</v>
      </c>
      <c r="G44" s="5"/>
      <c r="H44" s="2">
        <v>1</v>
      </c>
      <c r="I44" s="2">
        <v>1</v>
      </c>
      <c r="J44" s="20">
        <v>4</v>
      </c>
      <c r="K44" s="20">
        <v>1</v>
      </c>
      <c r="L44" s="17">
        <v>351.42</v>
      </c>
      <c r="M44" s="8"/>
    </row>
    <row r="45" spans="1:13" s="1" customFormat="1" ht="165.95" customHeight="1" x14ac:dyDescent="0.2">
      <c r="A45" s="2">
        <v>31</v>
      </c>
      <c r="B45" s="47" t="s">
        <v>9</v>
      </c>
      <c r="C45" s="47"/>
      <c r="D45" s="11" t="str">
        <f>HYPERLINK("http://7flowers-decor.ru/upload/1c_catalog/import_files/5500064557328.jpg")</f>
        <v>http://7flowers-decor.ru/upload/1c_catalog/import_files/5500064557328.jpg</v>
      </c>
      <c r="E45" s="2">
        <v>5500064557328</v>
      </c>
      <c r="F45" s="4" t="s">
        <v>46</v>
      </c>
      <c r="G45" s="5"/>
      <c r="H45" s="2">
        <v>1</v>
      </c>
      <c r="I45" s="2">
        <v>1</v>
      </c>
      <c r="J45" s="20">
        <v>1</v>
      </c>
      <c r="K45" s="20">
        <v>1</v>
      </c>
      <c r="L45" s="17">
        <v>395.35</v>
      </c>
      <c r="M45" s="8"/>
    </row>
    <row r="46" spans="1:13" s="1" customFormat="1" ht="165.95" customHeight="1" x14ac:dyDescent="0.2">
      <c r="A46" s="2">
        <v>32</v>
      </c>
      <c r="B46" s="47" t="s">
        <v>9</v>
      </c>
      <c r="C46" s="47"/>
      <c r="D46" s="11" t="str">
        <f>HYPERLINK("http://7flowers-decor.ru/upload/1c_catalog/import_files/5500064557335.jpg")</f>
        <v>http://7flowers-decor.ru/upload/1c_catalog/import_files/5500064557335.jpg</v>
      </c>
      <c r="E46" s="2">
        <v>5500064557335</v>
      </c>
      <c r="F46" s="4" t="s">
        <v>47</v>
      </c>
      <c r="G46" s="5"/>
      <c r="H46" s="2">
        <v>1</v>
      </c>
      <c r="I46" s="2">
        <v>1</v>
      </c>
      <c r="J46" s="20">
        <v>4</v>
      </c>
      <c r="K46" s="20"/>
      <c r="L46" s="17">
        <v>417.32</v>
      </c>
      <c r="M46" s="8"/>
    </row>
    <row r="47" spans="1:13" s="1" customFormat="1" ht="165.95" customHeight="1" x14ac:dyDescent="0.2">
      <c r="A47" s="2">
        <v>33</v>
      </c>
      <c r="B47" s="47" t="s">
        <v>9</v>
      </c>
      <c r="C47" s="47"/>
      <c r="D47" s="11" t="str">
        <f>HYPERLINK("http://7flowers-decor.ru/upload/1c_catalog/import_files/5500001219001.jpg")</f>
        <v>http://7flowers-decor.ru/upload/1c_catalog/import_files/5500001219001.jpg</v>
      </c>
      <c r="E47" s="2">
        <v>5500001219001</v>
      </c>
      <c r="F47" s="4" t="s">
        <v>48</v>
      </c>
      <c r="G47" s="5"/>
      <c r="H47" s="2">
        <v>1</v>
      </c>
      <c r="I47" s="2">
        <v>1</v>
      </c>
      <c r="J47" s="20">
        <v>4</v>
      </c>
      <c r="K47" s="20"/>
      <c r="L47" s="17">
        <v>428.3</v>
      </c>
      <c r="M47" s="6"/>
    </row>
    <row r="48" spans="1:13" s="1" customFormat="1" ht="165.95" customHeight="1" x14ac:dyDescent="0.2">
      <c r="A48" s="2">
        <v>34</v>
      </c>
      <c r="B48" s="47" t="s">
        <v>9</v>
      </c>
      <c r="C48" s="47"/>
      <c r="D48" s="11" t="str">
        <f>HYPERLINK("http://7flowers-decor.ru/upload/1c_catalog/import_files/5500064557342.jpg")</f>
        <v>http://7flowers-decor.ru/upload/1c_catalog/import_files/5500064557342.jpg</v>
      </c>
      <c r="E48" s="2">
        <v>5500064557342</v>
      </c>
      <c r="F48" s="4" t="s">
        <v>49</v>
      </c>
      <c r="G48" s="5"/>
      <c r="H48" s="2">
        <v>1</v>
      </c>
      <c r="I48" s="2">
        <v>1</v>
      </c>
      <c r="J48" s="20">
        <v>4</v>
      </c>
      <c r="K48" s="20"/>
      <c r="L48" s="17">
        <v>461.24</v>
      </c>
      <c r="M48" s="8"/>
    </row>
    <row r="49" spans="1:13" s="1" customFormat="1" ht="165.95" customHeight="1" x14ac:dyDescent="0.2">
      <c r="A49" s="2">
        <v>35</v>
      </c>
      <c r="B49" s="47" t="s">
        <v>9</v>
      </c>
      <c r="C49" s="47"/>
      <c r="D49" s="11" t="str">
        <f>HYPERLINK("http://7flowers-decor.ru/upload/1c_catalog/import_files/5500001239726.jpg")</f>
        <v>http://7flowers-decor.ru/upload/1c_catalog/import_files/5500001239726.jpg</v>
      </c>
      <c r="E49" s="2">
        <v>5500001239726</v>
      </c>
      <c r="F49" s="4" t="s">
        <v>50</v>
      </c>
      <c r="G49" s="5"/>
      <c r="H49" s="2">
        <v>1</v>
      </c>
      <c r="I49" s="2">
        <v>1</v>
      </c>
      <c r="J49" s="20">
        <v>7</v>
      </c>
      <c r="K49" s="20"/>
      <c r="L49" s="17">
        <v>612.67999999999995</v>
      </c>
      <c r="M49" s="8"/>
    </row>
    <row r="50" spans="1:13" s="1" customFormat="1" ht="165.95" customHeight="1" x14ac:dyDescent="0.2">
      <c r="A50" s="2">
        <v>36</v>
      </c>
      <c r="B50" s="47" t="s">
        <v>9</v>
      </c>
      <c r="C50" s="47"/>
      <c r="D50" s="3"/>
      <c r="E50" s="2">
        <v>5500001548732</v>
      </c>
      <c r="F50" s="4" t="s">
        <v>51</v>
      </c>
      <c r="G50" s="5"/>
      <c r="H50" s="2">
        <v>1</v>
      </c>
      <c r="I50" s="2">
        <v>1</v>
      </c>
      <c r="J50" s="20">
        <v>7</v>
      </c>
      <c r="K50" s="20"/>
      <c r="L50" s="17">
        <v>636.96</v>
      </c>
      <c r="M50" s="8"/>
    </row>
    <row r="51" spans="1:13" s="1" customFormat="1" ht="165.95" customHeight="1" x14ac:dyDescent="0.2">
      <c r="A51" s="2">
        <v>37</v>
      </c>
      <c r="B51" s="47" t="s">
        <v>9</v>
      </c>
      <c r="C51" s="47"/>
      <c r="D51" s="3"/>
      <c r="E51" s="2">
        <v>5500001548733</v>
      </c>
      <c r="F51" s="4" t="s">
        <v>52</v>
      </c>
      <c r="G51" s="5"/>
      <c r="H51" s="2">
        <v>1</v>
      </c>
      <c r="I51" s="2">
        <v>1</v>
      </c>
      <c r="J51" s="20">
        <v>7</v>
      </c>
      <c r="K51" s="20"/>
      <c r="L51" s="17">
        <v>691.87</v>
      </c>
      <c r="M51" s="8"/>
    </row>
    <row r="52" spans="1:13" s="1" customFormat="1" ht="165.95" customHeight="1" x14ac:dyDescent="0.2">
      <c r="A52" s="2">
        <v>38</v>
      </c>
      <c r="B52" s="47" t="s">
        <v>9</v>
      </c>
      <c r="C52" s="47"/>
      <c r="D52" s="3"/>
      <c r="E52" s="2">
        <v>5500001869213</v>
      </c>
      <c r="F52" s="4" t="s">
        <v>53</v>
      </c>
      <c r="G52" s="5"/>
      <c r="H52" s="2">
        <v>1</v>
      </c>
      <c r="I52" s="2">
        <v>1</v>
      </c>
      <c r="J52" s="36">
        <v>7</v>
      </c>
      <c r="K52" s="36"/>
      <c r="L52" s="37">
        <v>735.79</v>
      </c>
      <c r="M52" s="8"/>
    </row>
    <row r="53" spans="1:13" s="1" customFormat="1" ht="165.95" customHeight="1" x14ac:dyDescent="0.2">
      <c r="A53" s="2">
        <v>39</v>
      </c>
      <c r="B53" s="47" t="s">
        <v>9</v>
      </c>
      <c r="C53" s="47"/>
      <c r="D53" s="3"/>
      <c r="E53" s="2">
        <v>5500001187599</v>
      </c>
      <c r="F53" s="4" t="s">
        <v>54</v>
      </c>
      <c r="G53" s="5"/>
      <c r="H53" s="2">
        <v>1</v>
      </c>
      <c r="I53" s="33">
        <v>1</v>
      </c>
      <c r="J53" s="38">
        <v>7</v>
      </c>
      <c r="K53" s="38"/>
      <c r="L53" s="39">
        <v>746.78</v>
      </c>
      <c r="M53" s="34"/>
    </row>
    <row r="54" spans="1:13" s="1" customFormat="1" ht="165.95" customHeight="1" x14ac:dyDescent="0.2">
      <c r="A54" s="2">
        <v>40</v>
      </c>
      <c r="B54" s="47" t="s">
        <v>9</v>
      </c>
      <c r="C54" s="47"/>
      <c r="D54" s="3"/>
      <c r="E54" s="2">
        <v>5500002159147</v>
      </c>
      <c r="F54" s="4" t="s">
        <v>55</v>
      </c>
      <c r="G54" s="5"/>
      <c r="H54" s="2">
        <v>1</v>
      </c>
      <c r="I54" s="33">
        <v>1</v>
      </c>
      <c r="J54" s="38">
        <v>10</v>
      </c>
      <c r="K54" s="38"/>
      <c r="L54" s="39">
        <v>604.01</v>
      </c>
      <c r="M54" s="34"/>
    </row>
    <row r="55" spans="1:13" s="1" customFormat="1" ht="165.95" customHeight="1" x14ac:dyDescent="0.2">
      <c r="A55" s="2">
        <v>41</v>
      </c>
      <c r="B55" s="47" t="s">
        <v>9</v>
      </c>
      <c r="C55" s="47"/>
      <c r="D55" s="3"/>
      <c r="E55" s="2">
        <v>5500032830439</v>
      </c>
      <c r="F55" s="4" t="s">
        <v>56</v>
      </c>
      <c r="G55" s="5"/>
      <c r="H55" s="2">
        <v>1</v>
      </c>
      <c r="I55" s="33">
        <v>1</v>
      </c>
      <c r="J55" s="38">
        <v>8</v>
      </c>
      <c r="K55" s="38"/>
      <c r="L55" s="39">
        <v>635.79999999999995</v>
      </c>
      <c r="M55" s="35"/>
    </row>
    <row r="56" spans="1:13" s="1" customFormat="1" ht="165.95" customHeight="1" x14ac:dyDescent="0.2">
      <c r="A56" s="2">
        <v>42</v>
      </c>
      <c r="B56" s="47" t="s">
        <v>9</v>
      </c>
      <c r="C56" s="47"/>
      <c r="D56" s="3"/>
      <c r="E56" s="2">
        <v>5500001363904</v>
      </c>
      <c r="F56" s="4" t="s">
        <v>57</v>
      </c>
      <c r="G56" s="5" t="s">
        <v>58</v>
      </c>
      <c r="H56" s="2">
        <v>1</v>
      </c>
      <c r="I56" s="33">
        <v>1</v>
      </c>
      <c r="J56" s="38">
        <v>4</v>
      </c>
      <c r="K56" s="38"/>
      <c r="L56" s="39">
        <v>823.65</v>
      </c>
      <c r="M56" s="34"/>
    </row>
    <row r="57" spans="1:13" s="1" customFormat="1" ht="157.5" customHeight="1" x14ac:dyDescent="0.25">
      <c r="A57" s="27">
        <v>1</v>
      </c>
      <c r="B57" s="48" t="s">
        <v>9</v>
      </c>
      <c r="C57" s="48"/>
      <c r="D57" s="27"/>
      <c r="E57" s="27">
        <v>5500024963848</v>
      </c>
      <c r="F57" s="30" t="s">
        <v>100</v>
      </c>
      <c r="G57" s="29" t="s">
        <v>22</v>
      </c>
      <c r="H57" s="2">
        <v>1</v>
      </c>
      <c r="I57" s="33">
        <v>1</v>
      </c>
      <c r="J57" s="38">
        <v>2</v>
      </c>
      <c r="K57" s="40"/>
      <c r="L57" s="41">
        <v>8799.34</v>
      </c>
    </row>
    <row r="58" spans="1:13" s="1" customFormat="1" ht="157.5" customHeight="1" x14ac:dyDescent="0.25">
      <c r="A58" s="27">
        <v>2</v>
      </c>
      <c r="B58" s="48" t="s">
        <v>9</v>
      </c>
      <c r="C58" s="48"/>
      <c r="D58" s="27"/>
      <c r="E58" s="27">
        <v>5500024963862</v>
      </c>
      <c r="F58" s="28" t="s">
        <v>75</v>
      </c>
      <c r="G58" s="29" t="s">
        <v>28</v>
      </c>
      <c r="H58" s="2">
        <v>1</v>
      </c>
      <c r="I58" s="33">
        <v>1</v>
      </c>
      <c r="J58" s="38">
        <v>2</v>
      </c>
      <c r="K58" s="40" t="s">
        <v>99</v>
      </c>
      <c r="L58" s="41">
        <v>8799.34</v>
      </c>
    </row>
    <row r="59" spans="1:13" s="1" customFormat="1" ht="157.5" customHeight="1" x14ac:dyDescent="0.25">
      <c r="A59" s="27">
        <v>4</v>
      </c>
      <c r="B59" s="48" t="s">
        <v>9</v>
      </c>
      <c r="C59" s="48"/>
      <c r="D59" s="27"/>
      <c r="E59" s="27">
        <v>5500067010653</v>
      </c>
      <c r="F59" s="28" t="s">
        <v>76</v>
      </c>
      <c r="G59" s="29"/>
      <c r="H59" s="2">
        <v>1</v>
      </c>
      <c r="I59" s="33">
        <v>1</v>
      </c>
      <c r="J59" s="38">
        <v>4</v>
      </c>
      <c r="K59" s="40"/>
      <c r="L59" s="41">
        <v>2617.91</v>
      </c>
    </row>
    <row r="60" spans="1:13" s="1" customFormat="1" ht="157.5" customHeight="1" x14ac:dyDescent="0.25">
      <c r="A60" s="27">
        <v>5</v>
      </c>
      <c r="B60" s="48" t="s">
        <v>9</v>
      </c>
      <c r="C60" s="48"/>
      <c r="D60" s="27"/>
      <c r="E60" s="27">
        <v>5500067477012</v>
      </c>
      <c r="F60" s="28" t="s">
        <v>77</v>
      </c>
      <c r="G60" s="29"/>
      <c r="H60" s="2">
        <v>1</v>
      </c>
      <c r="I60" s="33">
        <v>1</v>
      </c>
      <c r="J60" s="38">
        <v>1</v>
      </c>
      <c r="K60" s="40"/>
      <c r="L60" s="42">
        <v>15952.8</v>
      </c>
    </row>
    <row r="61" spans="1:13" s="1" customFormat="1" ht="157.5" customHeight="1" x14ac:dyDescent="0.25">
      <c r="A61" s="27">
        <v>6</v>
      </c>
      <c r="B61" s="48" t="s">
        <v>9</v>
      </c>
      <c r="C61" s="48"/>
      <c r="D61" s="27"/>
      <c r="E61" s="27">
        <v>5500067477029</v>
      </c>
      <c r="F61" s="28" t="s">
        <v>78</v>
      </c>
      <c r="G61" s="29"/>
      <c r="H61" s="2">
        <v>1</v>
      </c>
      <c r="I61" s="33">
        <v>1</v>
      </c>
      <c r="J61" s="38">
        <v>2</v>
      </c>
      <c r="K61" s="40"/>
      <c r="L61" s="43">
        <v>5514.1200000000008</v>
      </c>
    </row>
    <row r="62" spans="1:13" s="1" customFormat="1" ht="157.5" customHeight="1" x14ac:dyDescent="0.25">
      <c r="A62" s="27">
        <v>7</v>
      </c>
      <c r="B62" s="48" t="s">
        <v>9</v>
      </c>
      <c r="C62" s="48"/>
      <c r="D62" s="27"/>
      <c r="E62" s="27">
        <v>5500067477036</v>
      </c>
      <c r="F62" s="28" t="s">
        <v>79</v>
      </c>
      <c r="G62" s="29"/>
      <c r="H62" s="2">
        <v>1</v>
      </c>
      <c r="I62" s="33">
        <v>1</v>
      </c>
      <c r="J62" s="38">
        <v>1</v>
      </c>
      <c r="K62" s="40"/>
      <c r="L62" s="43">
        <v>3225.24</v>
      </c>
    </row>
    <row r="63" spans="1:13" s="1" customFormat="1" ht="157.5" customHeight="1" x14ac:dyDescent="0.25">
      <c r="A63" s="27">
        <v>8</v>
      </c>
      <c r="B63" s="48" t="s">
        <v>9</v>
      </c>
      <c r="C63" s="48"/>
      <c r="D63" s="27"/>
      <c r="E63" s="27">
        <v>5500067477043</v>
      </c>
      <c r="F63" s="28" t="s">
        <v>80</v>
      </c>
      <c r="G63" s="29"/>
      <c r="H63" s="2">
        <v>1</v>
      </c>
      <c r="I63" s="33">
        <v>1</v>
      </c>
      <c r="J63" s="38">
        <v>2</v>
      </c>
      <c r="K63" s="40"/>
      <c r="L63" s="43">
        <v>5930.2800000000007</v>
      </c>
    </row>
    <row r="64" spans="1:13" s="1" customFormat="1" ht="157.5" customHeight="1" x14ac:dyDescent="0.25">
      <c r="A64" s="27">
        <v>9</v>
      </c>
      <c r="B64" s="48" t="s">
        <v>9</v>
      </c>
      <c r="C64" s="48"/>
      <c r="D64" s="27"/>
      <c r="E64" s="27">
        <v>5500067477050</v>
      </c>
      <c r="F64" s="28" t="s">
        <v>81</v>
      </c>
      <c r="G64" s="29"/>
      <c r="H64" s="2">
        <v>1</v>
      </c>
      <c r="I64" s="33">
        <v>1</v>
      </c>
      <c r="J64" s="38">
        <v>2</v>
      </c>
      <c r="K64" s="40"/>
      <c r="L64" s="43">
        <v>5930.2800000000007</v>
      </c>
    </row>
    <row r="65" spans="1:12" s="1" customFormat="1" ht="157.5" customHeight="1" x14ac:dyDescent="0.25">
      <c r="A65" s="27">
        <v>10</v>
      </c>
      <c r="B65" s="48" t="s">
        <v>9</v>
      </c>
      <c r="C65" s="48"/>
      <c r="D65" s="27"/>
      <c r="E65" s="27">
        <v>5500067477067</v>
      </c>
      <c r="F65" s="28" t="s">
        <v>82</v>
      </c>
      <c r="G65" s="29"/>
      <c r="H65" s="2">
        <v>1</v>
      </c>
      <c r="I65" s="33">
        <v>1</v>
      </c>
      <c r="J65" s="38">
        <v>1</v>
      </c>
      <c r="K65" s="40"/>
      <c r="L65" s="43">
        <v>6138.36</v>
      </c>
    </row>
    <row r="66" spans="1:12" s="1" customFormat="1" ht="157.5" customHeight="1" x14ac:dyDescent="0.25">
      <c r="A66" s="27">
        <v>11</v>
      </c>
      <c r="B66" s="48" t="s">
        <v>9</v>
      </c>
      <c r="C66" s="48"/>
      <c r="D66" s="27"/>
      <c r="E66" s="27">
        <v>5500067477074</v>
      </c>
      <c r="F66" s="28" t="s">
        <v>83</v>
      </c>
      <c r="G66" s="29"/>
      <c r="H66" s="2">
        <v>1</v>
      </c>
      <c r="I66" s="33">
        <v>1</v>
      </c>
      <c r="J66" s="38">
        <v>1</v>
      </c>
      <c r="K66" s="40"/>
      <c r="L66" s="43">
        <v>13691.663999999999</v>
      </c>
    </row>
    <row r="67" spans="1:12" s="1" customFormat="1" ht="157.5" customHeight="1" x14ac:dyDescent="0.25">
      <c r="A67" s="27">
        <v>12</v>
      </c>
      <c r="B67" s="48" t="s">
        <v>9</v>
      </c>
      <c r="C67" s="48"/>
      <c r="D67" s="27"/>
      <c r="E67" s="27">
        <v>5500067477081</v>
      </c>
      <c r="F67" s="28" t="s">
        <v>84</v>
      </c>
      <c r="G67" s="29"/>
      <c r="H67" s="2">
        <v>1</v>
      </c>
      <c r="I67" s="33">
        <v>1</v>
      </c>
      <c r="J67" s="38">
        <v>1</v>
      </c>
      <c r="K67" s="40"/>
      <c r="L67" s="43">
        <v>6138.36</v>
      </c>
    </row>
    <row r="68" spans="1:12" s="1" customFormat="1" ht="157.5" customHeight="1" x14ac:dyDescent="0.25">
      <c r="A68" s="27">
        <v>13</v>
      </c>
      <c r="B68" s="48" t="s">
        <v>9</v>
      </c>
      <c r="C68" s="48"/>
      <c r="D68" s="27"/>
      <c r="E68" s="27">
        <v>5500067477098</v>
      </c>
      <c r="F68" s="28" t="s">
        <v>85</v>
      </c>
      <c r="G68" s="29"/>
      <c r="H68" s="2">
        <v>1</v>
      </c>
      <c r="I68" s="33">
        <v>1</v>
      </c>
      <c r="J68" s="38">
        <v>1</v>
      </c>
      <c r="K68" s="40"/>
      <c r="L68" s="43">
        <v>11236.32</v>
      </c>
    </row>
    <row r="69" spans="1:12" s="1" customFormat="1" ht="157.5" customHeight="1" x14ac:dyDescent="0.25">
      <c r="A69" s="27">
        <v>14</v>
      </c>
      <c r="B69" s="48" t="s">
        <v>9</v>
      </c>
      <c r="C69" s="48"/>
      <c r="D69" s="27"/>
      <c r="E69" s="27">
        <v>5500067477104</v>
      </c>
      <c r="F69" s="28" t="s">
        <v>86</v>
      </c>
      <c r="G69" s="29"/>
      <c r="H69" s="2">
        <v>1</v>
      </c>
      <c r="I69" s="33">
        <v>1</v>
      </c>
      <c r="J69" s="38">
        <v>2</v>
      </c>
      <c r="K69" s="40"/>
      <c r="L69" s="43">
        <v>8519.7200000000012</v>
      </c>
    </row>
    <row r="70" spans="1:12" s="1" customFormat="1" ht="157.5" customHeight="1" x14ac:dyDescent="0.25">
      <c r="A70" s="27">
        <v>15</v>
      </c>
      <c r="B70" s="48" t="s">
        <v>9</v>
      </c>
      <c r="C70" s="48"/>
      <c r="D70" s="27"/>
      <c r="E70" s="27">
        <v>5500067477111</v>
      </c>
      <c r="F70" s="28" t="s">
        <v>87</v>
      </c>
      <c r="G70" s="29"/>
      <c r="H70" s="2">
        <v>1</v>
      </c>
      <c r="I70" s="33">
        <v>1</v>
      </c>
      <c r="J70" s="38">
        <v>2</v>
      </c>
      <c r="K70" s="40"/>
      <c r="L70" s="43">
        <v>8519.7200000000012</v>
      </c>
    </row>
    <row r="71" spans="1:12" s="1" customFormat="1" ht="157.5" customHeight="1" x14ac:dyDescent="0.25">
      <c r="A71" s="27">
        <v>16</v>
      </c>
      <c r="B71" s="48" t="s">
        <v>9</v>
      </c>
      <c r="C71" s="48"/>
      <c r="D71" s="27"/>
      <c r="E71" s="27">
        <v>5500067477128</v>
      </c>
      <c r="F71" s="28" t="s">
        <v>88</v>
      </c>
      <c r="G71" s="29"/>
      <c r="H71" s="2">
        <v>1</v>
      </c>
      <c r="I71" s="33">
        <v>1</v>
      </c>
      <c r="J71" s="38">
        <v>4</v>
      </c>
      <c r="K71" s="40"/>
      <c r="L71" s="43">
        <v>3641.4</v>
      </c>
    </row>
    <row r="72" spans="1:12" s="1" customFormat="1" ht="157.5" customHeight="1" x14ac:dyDescent="0.25">
      <c r="A72" s="27">
        <v>17</v>
      </c>
      <c r="B72" s="48" t="s">
        <v>9</v>
      </c>
      <c r="C72" s="48"/>
      <c r="D72" s="27"/>
      <c r="E72" s="27">
        <v>5500067477135</v>
      </c>
      <c r="F72" s="28" t="s">
        <v>89</v>
      </c>
      <c r="G72" s="29"/>
      <c r="H72" s="2">
        <v>1</v>
      </c>
      <c r="I72" s="33">
        <v>1</v>
      </c>
      <c r="J72" s="38">
        <v>2</v>
      </c>
      <c r="K72" s="40"/>
      <c r="L72" s="43">
        <v>9479.1999999999989</v>
      </c>
    </row>
    <row r="73" spans="1:12" s="1" customFormat="1" ht="157.5" customHeight="1" x14ac:dyDescent="0.25">
      <c r="A73" s="27">
        <v>18</v>
      </c>
      <c r="B73" s="48" t="s">
        <v>9</v>
      </c>
      <c r="C73" s="48"/>
      <c r="D73" s="27"/>
      <c r="E73" s="27">
        <v>5500067477142</v>
      </c>
      <c r="F73" s="28" t="s">
        <v>90</v>
      </c>
      <c r="G73" s="29"/>
      <c r="H73" s="2">
        <v>1</v>
      </c>
      <c r="I73" s="33">
        <v>1</v>
      </c>
      <c r="J73" s="38">
        <v>2</v>
      </c>
      <c r="K73" s="40"/>
      <c r="L73" s="43">
        <v>9479.1999999999989</v>
      </c>
    </row>
    <row r="74" spans="1:12" s="1" customFormat="1" ht="157.5" customHeight="1" x14ac:dyDescent="0.25">
      <c r="A74" s="27">
        <v>19</v>
      </c>
      <c r="B74" s="48" t="s">
        <v>9</v>
      </c>
      <c r="C74" s="48"/>
      <c r="D74" s="27"/>
      <c r="E74" s="27">
        <v>5500054600461</v>
      </c>
      <c r="F74" s="28" t="s">
        <v>91</v>
      </c>
      <c r="G74" s="29"/>
      <c r="H74" s="2">
        <v>1</v>
      </c>
      <c r="I74" s="33">
        <v>1</v>
      </c>
      <c r="J74" s="38">
        <v>2</v>
      </c>
      <c r="K74" s="40"/>
      <c r="L74" s="41">
        <v>13733.28</v>
      </c>
    </row>
    <row r="75" spans="1:12" s="1" customFormat="1" ht="157.5" customHeight="1" x14ac:dyDescent="0.25">
      <c r="A75" s="27">
        <v>20</v>
      </c>
      <c r="B75" s="48" t="s">
        <v>9</v>
      </c>
      <c r="C75" s="48"/>
      <c r="D75" s="27"/>
      <c r="E75" s="27">
        <v>5500054629851</v>
      </c>
      <c r="F75" s="28" t="s">
        <v>92</v>
      </c>
      <c r="G75" s="29"/>
      <c r="H75" s="2">
        <v>1</v>
      </c>
      <c r="I75" s="33">
        <v>1</v>
      </c>
      <c r="J75" s="38">
        <v>2</v>
      </c>
      <c r="K75" s="40"/>
      <c r="L75" s="44">
        <v>8323.2000000000007</v>
      </c>
    </row>
    <row r="76" spans="1:12" s="1" customFormat="1" ht="157.5" customHeight="1" x14ac:dyDescent="0.25">
      <c r="A76" s="27">
        <v>21</v>
      </c>
      <c r="B76" s="48" t="s">
        <v>9</v>
      </c>
      <c r="C76" s="48"/>
      <c r="D76" s="27"/>
      <c r="E76" s="27">
        <v>5500032911879</v>
      </c>
      <c r="F76" s="28" t="s">
        <v>93</v>
      </c>
      <c r="G76" s="29"/>
      <c r="H76" s="2">
        <v>1</v>
      </c>
      <c r="I76" s="33">
        <v>1</v>
      </c>
      <c r="J76" s="38">
        <v>4</v>
      </c>
      <c r="K76" s="40"/>
      <c r="L76" s="41">
        <v>3433.32</v>
      </c>
    </row>
    <row r="77" spans="1:12" s="1" customFormat="1" ht="157.5" customHeight="1" x14ac:dyDescent="0.25">
      <c r="A77" s="27">
        <v>22</v>
      </c>
      <c r="B77" s="48" t="s">
        <v>9</v>
      </c>
      <c r="C77" s="48"/>
      <c r="D77" s="27"/>
      <c r="E77" s="27">
        <v>5500001851223</v>
      </c>
      <c r="F77" s="28" t="s">
        <v>94</v>
      </c>
      <c r="G77" s="29" t="s">
        <v>58</v>
      </c>
      <c r="H77" s="2">
        <v>1</v>
      </c>
      <c r="I77" s="33">
        <v>1</v>
      </c>
      <c r="J77" s="38">
        <v>2</v>
      </c>
      <c r="K77" s="40"/>
      <c r="L77" s="45">
        <v>15606</v>
      </c>
    </row>
    <row r="78" spans="1:12" s="1" customFormat="1" ht="157.5" customHeight="1" x14ac:dyDescent="0.25">
      <c r="A78" s="27">
        <v>23</v>
      </c>
      <c r="B78" s="48" t="s">
        <v>9</v>
      </c>
      <c r="C78" s="48"/>
      <c r="D78" s="27"/>
      <c r="E78" s="27">
        <v>5500001076347</v>
      </c>
      <c r="F78" s="28" t="s">
        <v>95</v>
      </c>
      <c r="G78" s="29"/>
      <c r="H78" s="2">
        <v>1</v>
      </c>
      <c r="I78" s="33">
        <v>1</v>
      </c>
      <c r="J78" s="38">
        <v>4</v>
      </c>
      <c r="K78" s="40"/>
      <c r="L78" s="45">
        <v>10404</v>
      </c>
    </row>
    <row r="79" spans="1:12" s="1" customFormat="1" ht="157.5" customHeight="1" x14ac:dyDescent="0.25">
      <c r="A79" s="27">
        <v>24</v>
      </c>
      <c r="B79" s="48" t="s">
        <v>9</v>
      </c>
      <c r="C79" s="48"/>
      <c r="D79" s="27"/>
      <c r="E79" s="27">
        <v>5500001113932</v>
      </c>
      <c r="F79" s="28" t="s">
        <v>96</v>
      </c>
      <c r="G79" s="29" t="s">
        <v>28</v>
      </c>
      <c r="H79" s="2">
        <v>1</v>
      </c>
      <c r="I79" s="33">
        <v>1</v>
      </c>
      <c r="J79" s="38">
        <v>2</v>
      </c>
      <c r="K79" s="40"/>
      <c r="L79" s="41">
        <v>7386.84</v>
      </c>
    </row>
    <row r="80" spans="1:12" s="1" customFormat="1" ht="157.5" customHeight="1" x14ac:dyDescent="0.25">
      <c r="A80" s="27">
        <v>25</v>
      </c>
      <c r="B80" s="48" t="s">
        <v>9</v>
      </c>
      <c r="C80" s="48"/>
      <c r="D80" s="27"/>
      <c r="E80" s="27">
        <v>5500001526939</v>
      </c>
      <c r="F80" s="28" t="s">
        <v>97</v>
      </c>
      <c r="G80" s="29"/>
      <c r="H80" s="2">
        <v>1</v>
      </c>
      <c r="I80" s="33">
        <v>1</v>
      </c>
      <c r="J80" s="38">
        <v>2</v>
      </c>
      <c r="K80" s="40"/>
      <c r="L80" s="44">
        <v>18727.2</v>
      </c>
    </row>
    <row r="81" spans="1:13" s="1" customFormat="1" ht="157.5" customHeight="1" x14ac:dyDescent="0.25">
      <c r="A81" s="27">
        <v>26</v>
      </c>
      <c r="B81" s="48" t="s">
        <v>9</v>
      </c>
      <c r="C81" s="48"/>
      <c r="D81" s="27"/>
      <c r="E81" s="27">
        <v>5500057679136</v>
      </c>
      <c r="F81" s="28" t="s">
        <v>98</v>
      </c>
      <c r="G81" s="29"/>
      <c r="H81" s="2">
        <v>1</v>
      </c>
      <c r="I81" s="33">
        <v>1</v>
      </c>
      <c r="J81" s="38">
        <v>2</v>
      </c>
      <c r="K81" s="40"/>
      <c r="L81" s="41">
        <v>3225.24</v>
      </c>
    </row>
    <row r="82" spans="1:13" ht="11.45" customHeight="1" x14ac:dyDescent="0.25">
      <c r="I82" s="16"/>
      <c r="J82" s="18"/>
      <c r="K82" s="18"/>
      <c r="L82" s="23"/>
      <c r="M82" s="16"/>
    </row>
    <row r="83" spans="1:13" ht="11.45" customHeight="1" x14ac:dyDescent="0.25">
      <c r="I83" s="32" t="s">
        <v>99</v>
      </c>
      <c r="J83" s="18"/>
      <c r="K83" s="18"/>
      <c r="L83" s="23"/>
      <c r="M83" s="16"/>
    </row>
    <row r="84" spans="1:13" ht="11.45" customHeight="1" x14ac:dyDescent="0.25">
      <c r="I84" s="16"/>
      <c r="J84" s="18"/>
      <c r="K84" s="18"/>
      <c r="L84" s="23"/>
      <c r="M84" s="16"/>
    </row>
    <row r="85" spans="1:13" ht="11.45" customHeight="1" x14ac:dyDescent="0.25">
      <c r="E85" s="31" t="s">
        <v>99</v>
      </c>
      <c r="I85" s="16"/>
      <c r="J85" s="18"/>
      <c r="K85" s="18"/>
      <c r="L85" s="23"/>
      <c r="M85" s="16"/>
    </row>
    <row r="86" spans="1:13" ht="11.45" customHeight="1" x14ac:dyDescent="0.25">
      <c r="I86" s="32" t="s">
        <v>99</v>
      </c>
      <c r="J86" s="18"/>
      <c r="K86" s="18"/>
      <c r="L86" s="23"/>
      <c r="M86" s="16"/>
    </row>
    <row r="87" spans="1:13" ht="11.45" customHeight="1" x14ac:dyDescent="0.25">
      <c r="I87" s="16"/>
      <c r="J87" s="18"/>
      <c r="K87" s="18"/>
      <c r="L87" s="23"/>
      <c r="M87" s="16"/>
    </row>
    <row r="88" spans="1:13" ht="11.45" customHeight="1" x14ac:dyDescent="0.25">
      <c r="I88" s="16"/>
      <c r="J88" s="18"/>
      <c r="K88" s="18"/>
      <c r="L88" s="23"/>
      <c r="M88" s="16"/>
    </row>
    <row r="89" spans="1:13" ht="11.45" customHeight="1" x14ac:dyDescent="0.25">
      <c r="I89" s="16"/>
      <c r="J89" s="18"/>
      <c r="K89" s="18"/>
      <c r="L89" s="23"/>
      <c r="M89" s="16"/>
    </row>
    <row r="90" spans="1:13" ht="11.45" customHeight="1" x14ac:dyDescent="0.25">
      <c r="I90" s="16"/>
      <c r="J90" s="18"/>
      <c r="K90" s="18"/>
      <c r="L90" s="23"/>
      <c r="M90" s="16"/>
    </row>
    <row r="91" spans="1:13" ht="11.45" customHeight="1" x14ac:dyDescent="0.25">
      <c r="I91" s="16"/>
      <c r="J91" s="18"/>
      <c r="K91" s="18"/>
      <c r="L91" s="23"/>
      <c r="M91" s="16"/>
    </row>
    <row r="92" spans="1:13" ht="11.45" customHeight="1" x14ac:dyDescent="0.25">
      <c r="I92" s="16"/>
      <c r="J92" s="18"/>
      <c r="K92" s="18"/>
      <c r="L92" s="23"/>
      <c r="M92" s="16"/>
    </row>
    <row r="93" spans="1:13" ht="11.45" customHeight="1" x14ac:dyDescent="0.25">
      <c r="I93" s="16"/>
      <c r="J93" s="18"/>
      <c r="K93" s="18"/>
      <c r="L93" s="23"/>
      <c r="M93" s="16"/>
    </row>
    <row r="94" spans="1:13" ht="11.45" customHeight="1" x14ac:dyDescent="0.25">
      <c r="I94" s="16"/>
      <c r="J94" s="18"/>
      <c r="K94" s="18"/>
      <c r="L94" s="23"/>
      <c r="M94" s="16"/>
    </row>
    <row r="95" spans="1:13" ht="11.45" customHeight="1" x14ac:dyDescent="0.25">
      <c r="I95" s="16"/>
      <c r="J95" s="18"/>
      <c r="K95" s="18"/>
      <c r="L95" s="23"/>
      <c r="M95" s="16"/>
    </row>
    <row r="96" spans="1:13" ht="11.45" customHeight="1" x14ac:dyDescent="0.25">
      <c r="I96" s="16"/>
      <c r="J96" s="18"/>
      <c r="K96" s="18"/>
      <c r="L96" s="23"/>
      <c r="M96" s="16"/>
    </row>
    <row r="97" spans="6:13" ht="11.45" customHeight="1" x14ac:dyDescent="0.25">
      <c r="I97" s="16"/>
      <c r="J97" s="18"/>
      <c r="K97" s="18"/>
      <c r="L97" s="23"/>
      <c r="M97" s="16"/>
    </row>
    <row r="98" spans="6:13" ht="11.45" customHeight="1" x14ac:dyDescent="0.25">
      <c r="I98" s="16"/>
      <c r="J98" s="18"/>
      <c r="K98" s="18"/>
      <c r="L98" s="23"/>
      <c r="M98" s="16"/>
    </row>
    <row r="99" spans="6:13" ht="11.45" customHeight="1" x14ac:dyDescent="0.25">
      <c r="I99" s="16"/>
      <c r="J99" s="18"/>
      <c r="K99" s="18"/>
      <c r="L99" s="23"/>
      <c r="M99" s="16"/>
    </row>
    <row r="100" spans="6:13" ht="11.45" customHeight="1" x14ac:dyDescent="0.25">
      <c r="I100" s="16"/>
      <c r="J100" s="18"/>
      <c r="K100" s="18"/>
      <c r="L100" s="23"/>
      <c r="M100" s="16"/>
    </row>
    <row r="101" spans="6:13" ht="11.45" customHeight="1" x14ac:dyDescent="0.25">
      <c r="I101" s="16"/>
      <c r="J101" s="18"/>
      <c r="K101" s="18"/>
      <c r="L101" s="23"/>
      <c r="M101" s="16"/>
    </row>
    <row r="102" spans="6:13" ht="11.45" customHeight="1" x14ac:dyDescent="0.25">
      <c r="I102" s="16"/>
      <c r="J102" s="18"/>
      <c r="K102" s="18"/>
      <c r="L102" s="23"/>
      <c r="M102" s="16"/>
    </row>
    <row r="103" spans="6:13" ht="11.45" customHeight="1" x14ac:dyDescent="0.25">
      <c r="I103" s="16"/>
      <c r="J103" s="18"/>
      <c r="K103" s="18"/>
      <c r="L103" s="23"/>
      <c r="M103" s="16"/>
    </row>
    <row r="104" spans="6:13" ht="11.45" customHeight="1" x14ac:dyDescent="0.25">
      <c r="I104" s="16"/>
      <c r="J104" s="18"/>
      <c r="K104" s="18"/>
      <c r="L104" s="23"/>
      <c r="M104" s="16"/>
    </row>
    <row r="105" spans="6:13" ht="11.45" customHeight="1" x14ac:dyDescent="0.25">
      <c r="I105" s="16"/>
      <c r="J105" s="18"/>
      <c r="K105" s="18"/>
      <c r="L105" s="23"/>
      <c r="M105" s="16"/>
    </row>
    <row r="106" spans="6:13" ht="11.45" customHeight="1" x14ac:dyDescent="0.25">
      <c r="I106" s="16"/>
      <c r="J106" s="18"/>
      <c r="K106" s="18"/>
      <c r="L106" s="23"/>
      <c r="M106" s="16"/>
    </row>
    <row r="107" spans="6:13" ht="11.45" customHeight="1" x14ac:dyDescent="0.25">
      <c r="I107" s="16"/>
      <c r="J107" s="18"/>
      <c r="K107" s="18"/>
      <c r="L107" s="23"/>
      <c r="M107" s="16"/>
    </row>
    <row r="108" spans="6:13" ht="11.45" customHeight="1" x14ac:dyDescent="0.25">
      <c r="I108" s="16"/>
      <c r="J108" s="18"/>
      <c r="K108" s="18"/>
      <c r="L108" s="23"/>
      <c r="M108" s="16"/>
    </row>
    <row r="109" spans="6:13" ht="11.45" customHeight="1" x14ac:dyDescent="0.25">
      <c r="F109" s="31" t="s">
        <v>99</v>
      </c>
      <c r="I109" s="16"/>
      <c r="J109" s="18"/>
      <c r="K109" s="18"/>
      <c r="L109" s="23"/>
      <c r="M109" s="16"/>
    </row>
    <row r="110" spans="6:13" ht="11.45" customHeight="1" x14ac:dyDescent="0.25">
      <c r="I110" s="16"/>
      <c r="J110" s="18"/>
      <c r="K110" s="18"/>
      <c r="L110" s="23"/>
      <c r="M110" s="16"/>
    </row>
    <row r="111" spans="6:13" ht="11.45" customHeight="1" x14ac:dyDescent="0.25">
      <c r="I111" s="16"/>
      <c r="J111" s="18"/>
      <c r="K111" s="18"/>
      <c r="L111" s="23"/>
      <c r="M111" s="16"/>
    </row>
    <row r="112" spans="6:13" ht="11.45" customHeight="1" x14ac:dyDescent="0.25">
      <c r="I112" s="16"/>
      <c r="J112" s="18"/>
      <c r="K112" s="18"/>
      <c r="L112" s="23"/>
      <c r="M112" s="16"/>
    </row>
    <row r="113" spans="9:13" ht="11.45" customHeight="1" x14ac:dyDescent="0.25">
      <c r="I113" s="16"/>
      <c r="J113" s="18"/>
      <c r="K113" s="18"/>
      <c r="L113" s="23"/>
      <c r="M113" s="16"/>
    </row>
    <row r="114" spans="9:13" ht="11.45" customHeight="1" x14ac:dyDescent="0.25">
      <c r="I114" s="16"/>
      <c r="J114" s="18"/>
      <c r="K114" s="18"/>
      <c r="L114" s="23"/>
      <c r="M114" s="16"/>
    </row>
    <row r="115" spans="9:13" ht="11.45" customHeight="1" x14ac:dyDescent="0.25">
      <c r="I115" s="16"/>
      <c r="J115" s="18"/>
      <c r="K115" s="18"/>
      <c r="L115" s="23"/>
      <c r="M115" s="16"/>
    </row>
    <row r="116" spans="9:13" ht="11.45" customHeight="1" x14ac:dyDescent="0.25">
      <c r="I116" s="16"/>
      <c r="J116" s="18"/>
      <c r="K116" s="18"/>
      <c r="L116" s="23"/>
      <c r="M116" s="16"/>
    </row>
    <row r="117" spans="9:13" ht="11.45" customHeight="1" x14ac:dyDescent="0.25">
      <c r="I117" s="16"/>
      <c r="J117" s="18"/>
      <c r="K117" s="18"/>
      <c r="L117" s="23"/>
      <c r="M117" s="16"/>
    </row>
    <row r="118" spans="9:13" ht="11.45" customHeight="1" x14ac:dyDescent="0.25">
      <c r="I118" s="16"/>
      <c r="J118" s="18"/>
      <c r="K118" s="18"/>
      <c r="L118" s="23"/>
      <c r="M118" s="16"/>
    </row>
    <row r="119" spans="9:13" ht="11.45" customHeight="1" x14ac:dyDescent="0.25">
      <c r="I119" s="16"/>
      <c r="J119" s="18"/>
      <c r="K119" s="18"/>
      <c r="L119" s="23"/>
      <c r="M119" s="16"/>
    </row>
    <row r="120" spans="9:13" ht="11.45" customHeight="1" x14ac:dyDescent="0.25">
      <c r="I120" s="16"/>
      <c r="J120" s="18"/>
      <c r="K120" s="18"/>
      <c r="L120" s="23"/>
      <c r="M120" s="16"/>
    </row>
    <row r="121" spans="9:13" ht="11.45" customHeight="1" x14ac:dyDescent="0.25">
      <c r="I121" s="16"/>
      <c r="J121" s="18"/>
      <c r="K121" s="18"/>
      <c r="L121" s="23"/>
      <c r="M121" s="16"/>
    </row>
    <row r="122" spans="9:13" ht="11.45" customHeight="1" x14ac:dyDescent="0.25">
      <c r="I122" s="16"/>
      <c r="J122" s="18"/>
      <c r="K122" s="18"/>
      <c r="L122" s="23"/>
      <c r="M122" s="16"/>
    </row>
    <row r="123" spans="9:13" ht="11.45" customHeight="1" x14ac:dyDescent="0.25">
      <c r="I123" s="16"/>
      <c r="J123" s="18"/>
      <c r="K123" s="18"/>
      <c r="L123" s="23"/>
      <c r="M123" s="16"/>
    </row>
    <row r="124" spans="9:13" ht="11.45" customHeight="1" x14ac:dyDescent="0.25">
      <c r="I124" s="16"/>
      <c r="J124" s="18"/>
      <c r="K124" s="18"/>
      <c r="L124" s="23"/>
      <c r="M124" s="16"/>
    </row>
    <row r="125" spans="9:13" ht="11.45" customHeight="1" x14ac:dyDescent="0.25">
      <c r="I125" s="16"/>
      <c r="J125" s="18"/>
      <c r="K125" s="18"/>
      <c r="L125" s="23"/>
      <c r="M125" s="16"/>
    </row>
    <row r="126" spans="9:13" ht="11.45" customHeight="1" x14ac:dyDescent="0.25">
      <c r="I126" s="16"/>
      <c r="J126" s="18"/>
      <c r="K126" s="18"/>
      <c r="L126" s="23"/>
      <c r="M126" s="16"/>
    </row>
    <row r="127" spans="9:13" ht="11.45" customHeight="1" x14ac:dyDescent="0.25">
      <c r="I127" s="16"/>
      <c r="J127" s="18"/>
      <c r="K127" s="18"/>
      <c r="L127" s="23"/>
      <c r="M127" s="16"/>
    </row>
    <row r="128" spans="9:13" ht="11.45" customHeight="1" x14ac:dyDescent="0.25">
      <c r="I128" s="16"/>
      <c r="J128" s="18"/>
      <c r="K128" s="18"/>
      <c r="L128" s="23"/>
      <c r="M128" s="16"/>
    </row>
    <row r="129" spans="9:13" ht="11.45" customHeight="1" x14ac:dyDescent="0.25">
      <c r="I129" s="16"/>
      <c r="J129" s="18"/>
      <c r="K129" s="18"/>
      <c r="L129" s="23"/>
      <c r="M129" s="16"/>
    </row>
    <row r="130" spans="9:13" ht="11.45" customHeight="1" x14ac:dyDescent="0.25">
      <c r="I130" s="16"/>
      <c r="J130" s="18"/>
      <c r="K130" s="18"/>
      <c r="L130" s="23"/>
      <c r="M130" s="16"/>
    </row>
    <row r="131" spans="9:13" ht="11.45" customHeight="1" x14ac:dyDescent="0.25">
      <c r="I131" s="16"/>
      <c r="J131" s="18"/>
      <c r="K131" s="18"/>
      <c r="L131" s="23"/>
      <c r="M131" s="16"/>
    </row>
    <row r="132" spans="9:13" ht="11.45" customHeight="1" x14ac:dyDescent="0.25">
      <c r="I132" s="16"/>
      <c r="J132" s="18"/>
      <c r="K132" s="18"/>
      <c r="L132" s="23"/>
      <c r="M132" s="16"/>
    </row>
    <row r="133" spans="9:13" ht="11.45" customHeight="1" x14ac:dyDescent="0.25">
      <c r="I133" s="16"/>
      <c r="J133" s="18"/>
      <c r="K133" s="18"/>
      <c r="L133" s="23"/>
      <c r="M133" s="16"/>
    </row>
    <row r="134" spans="9:13" ht="11.45" customHeight="1" x14ac:dyDescent="0.25">
      <c r="I134" s="16"/>
      <c r="J134" s="18"/>
      <c r="K134" s="18"/>
      <c r="L134" s="23"/>
      <c r="M134" s="16"/>
    </row>
    <row r="135" spans="9:13" ht="11.45" customHeight="1" x14ac:dyDescent="0.25">
      <c r="I135" s="16"/>
      <c r="J135" s="18"/>
      <c r="K135" s="18"/>
      <c r="L135" s="23"/>
      <c r="M135" s="16"/>
    </row>
    <row r="136" spans="9:13" ht="11.45" customHeight="1" x14ac:dyDescent="0.25">
      <c r="I136" s="16"/>
      <c r="J136" s="18"/>
      <c r="K136" s="18"/>
      <c r="L136" s="23"/>
      <c r="M136" s="16"/>
    </row>
    <row r="137" spans="9:13" ht="11.45" customHeight="1" x14ac:dyDescent="0.25">
      <c r="I137" s="16"/>
      <c r="J137" s="18"/>
      <c r="K137" s="18"/>
      <c r="L137" s="23"/>
      <c r="M137" s="16"/>
    </row>
    <row r="138" spans="9:13" ht="11.45" customHeight="1" x14ac:dyDescent="0.25">
      <c r="I138" s="16"/>
      <c r="J138" s="18"/>
      <c r="K138" s="18"/>
      <c r="L138" s="23"/>
      <c r="M138" s="16"/>
    </row>
    <row r="139" spans="9:13" ht="11.45" customHeight="1" x14ac:dyDescent="0.25">
      <c r="I139" s="16"/>
      <c r="J139" s="18"/>
      <c r="K139" s="18"/>
      <c r="L139" s="23"/>
      <c r="M139" s="16"/>
    </row>
    <row r="140" spans="9:13" ht="11.45" customHeight="1" x14ac:dyDescent="0.25">
      <c r="I140" s="16"/>
      <c r="J140" s="18"/>
      <c r="K140" s="18"/>
      <c r="L140" s="23"/>
      <c r="M140" s="16"/>
    </row>
    <row r="141" spans="9:13" ht="11.45" customHeight="1" x14ac:dyDescent="0.25">
      <c r="I141" s="16"/>
      <c r="J141" s="18"/>
      <c r="K141" s="18"/>
      <c r="L141" s="23"/>
      <c r="M141" s="16"/>
    </row>
    <row r="142" spans="9:13" ht="11.45" customHeight="1" x14ac:dyDescent="0.25">
      <c r="I142" s="16"/>
      <c r="J142" s="18"/>
      <c r="K142" s="18"/>
      <c r="L142" s="23"/>
      <c r="M142" s="16"/>
    </row>
    <row r="143" spans="9:13" ht="11.45" customHeight="1" x14ac:dyDescent="0.25">
      <c r="I143" s="16"/>
      <c r="J143" s="18"/>
      <c r="K143" s="18"/>
      <c r="L143" s="23"/>
      <c r="M143" s="16"/>
    </row>
    <row r="144" spans="9:13" ht="11.45" customHeight="1" x14ac:dyDescent="0.25">
      <c r="I144" s="16"/>
      <c r="J144" s="18"/>
      <c r="K144" s="18"/>
      <c r="L144" s="23"/>
      <c r="M144" s="16"/>
    </row>
    <row r="145" spans="9:13" ht="11.45" customHeight="1" x14ac:dyDescent="0.25">
      <c r="I145" s="16"/>
      <c r="J145" s="18"/>
      <c r="K145" s="18"/>
      <c r="L145" s="23"/>
      <c r="M145" s="16"/>
    </row>
    <row r="146" spans="9:13" ht="11.45" customHeight="1" x14ac:dyDescent="0.25">
      <c r="I146" s="16"/>
      <c r="J146" s="18"/>
      <c r="K146" s="18"/>
      <c r="L146" s="23"/>
      <c r="M146" s="16"/>
    </row>
    <row r="147" spans="9:13" ht="11.45" customHeight="1" x14ac:dyDescent="0.25">
      <c r="I147" s="16"/>
      <c r="J147" s="18"/>
      <c r="K147" s="18"/>
      <c r="L147" s="23"/>
      <c r="M147" s="16"/>
    </row>
    <row r="148" spans="9:13" ht="11.45" customHeight="1" x14ac:dyDescent="0.25">
      <c r="I148" s="16"/>
      <c r="J148" s="18"/>
      <c r="K148" s="18"/>
      <c r="L148" s="23"/>
      <c r="M148" s="16"/>
    </row>
    <row r="149" spans="9:13" ht="11.45" customHeight="1" x14ac:dyDescent="0.25">
      <c r="I149" s="16"/>
      <c r="J149" s="18"/>
      <c r="K149" s="18"/>
      <c r="L149" s="23"/>
      <c r="M149" s="16"/>
    </row>
    <row r="150" spans="9:13" ht="11.45" customHeight="1" x14ac:dyDescent="0.25">
      <c r="I150" s="16"/>
      <c r="J150" s="18"/>
      <c r="K150" s="18"/>
      <c r="L150" s="23"/>
      <c r="M150" s="16"/>
    </row>
    <row r="151" spans="9:13" ht="11.45" customHeight="1" x14ac:dyDescent="0.25">
      <c r="I151" s="16"/>
      <c r="J151" s="18"/>
      <c r="K151" s="18"/>
      <c r="L151" s="23"/>
      <c r="M151" s="16"/>
    </row>
    <row r="152" spans="9:13" ht="11.45" customHeight="1" x14ac:dyDescent="0.25">
      <c r="I152" s="16"/>
      <c r="J152" s="18"/>
      <c r="K152" s="18"/>
      <c r="L152" s="23"/>
      <c r="M152" s="16"/>
    </row>
    <row r="153" spans="9:13" ht="11.45" customHeight="1" x14ac:dyDescent="0.25">
      <c r="I153" s="16"/>
      <c r="J153" s="18"/>
      <c r="K153" s="18"/>
      <c r="L153" s="23"/>
      <c r="M153" s="16"/>
    </row>
    <row r="154" spans="9:13" ht="11.45" customHeight="1" x14ac:dyDescent="0.25">
      <c r="I154" s="16"/>
      <c r="J154" s="18"/>
      <c r="K154" s="18"/>
      <c r="L154" s="23"/>
      <c r="M154" s="16"/>
    </row>
    <row r="155" spans="9:13" ht="11.45" customHeight="1" x14ac:dyDescent="0.25">
      <c r="I155" s="16"/>
      <c r="J155" s="18"/>
      <c r="K155" s="18"/>
      <c r="L155" s="23"/>
      <c r="M155" s="16"/>
    </row>
    <row r="156" spans="9:13" ht="11.45" customHeight="1" x14ac:dyDescent="0.25">
      <c r="I156" s="16"/>
      <c r="J156" s="18"/>
      <c r="K156" s="18"/>
      <c r="L156" s="23"/>
      <c r="M156" s="16"/>
    </row>
    <row r="157" spans="9:13" ht="11.45" customHeight="1" x14ac:dyDescent="0.25">
      <c r="I157" s="16"/>
      <c r="J157" s="18"/>
      <c r="K157" s="18"/>
      <c r="L157" s="23"/>
      <c r="M157" s="16"/>
    </row>
    <row r="158" spans="9:13" ht="11.45" customHeight="1" x14ac:dyDescent="0.25">
      <c r="I158" s="16"/>
      <c r="J158" s="18"/>
      <c r="K158" s="18"/>
      <c r="L158" s="23"/>
      <c r="M158" s="16"/>
    </row>
    <row r="159" spans="9:13" ht="11.45" customHeight="1" x14ac:dyDescent="0.25">
      <c r="I159" s="16"/>
      <c r="J159" s="18"/>
      <c r="K159" s="18"/>
      <c r="L159" s="23"/>
      <c r="M159" s="16"/>
    </row>
    <row r="160" spans="9:13" ht="11.45" customHeight="1" x14ac:dyDescent="0.25">
      <c r="I160" s="16"/>
      <c r="J160" s="18"/>
      <c r="K160" s="18"/>
      <c r="L160" s="23"/>
      <c r="M160" s="16"/>
    </row>
    <row r="161" spans="9:13" ht="11.45" customHeight="1" x14ac:dyDescent="0.25">
      <c r="I161" s="16"/>
      <c r="J161" s="18"/>
      <c r="K161" s="18"/>
      <c r="L161" s="23"/>
      <c r="M161" s="16"/>
    </row>
    <row r="162" spans="9:13" ht="11.45" customHeight="1" x14ac:dyDescent="0.25">
      <c r="I162" s="16"/>
      <c r="J162" s="18"/>
      <c r="K162" s="18"/>
      <c r="L162" s="23"/>
      <c r="M162" s="16"/>
    </row>
    <row r="163" spans="9:13" ht="11.45" customHeight="1" x14ac:dyDescent="0.25">
      <c r="I163" s="16"/>
      <c r="J163" s="18"/>
      <c r="K163" s="18"/>
      <c r="L163" s="23"/>
      <c r="M163" s="16"/>
    </row>
    <row r="164" spans="9:13" ht="11.45" customHeight="1" x14ac:dyDescent="0.25">
      <c r="I164" s="16"/>
      <c r="J164" s="18"/>
      <c r="K164" s="18"/>
      <c r="L164" s="23"/>
      <c r="M164" s="16"/>
    </row>
    <row r="165" spans="9:13" ht="11.45" customHeight="1" x14ac:dyDescent="0.25">
      <c r="I165" s="16"/>
      <c r="J165" s="18"/>
      <c r="K165" s="18"/>
      <c r="L165" s="23"/>
      <c r="M165" s="16"/>
    </row>
    <row r="166" spans="9:13" ht="11.45" customHeight="1" x14ac:dyDescent="0.25">
      <c r="I166" s="16"/>
      <c r="J166" s="18"/>
      <c r="K166" s="18"/>
      <c r="L166" s="23"/>
      <c r="M166" s="16"/>
    </row>
    <row r="167" spans="9:13" ht="11.45" customHeight="1" x14ac:dyDescent="0.25">
      <c r="I167" s="16"/>
      <c r="J167" s="18"/>
      <c r="K167" s="18"/>
      <c r="L167" s="23"/>
      <c r="M167" s="16"/>
    </row>
    <row r="168" spans="9:13" ht="11.45" customHeight="1" x14ac:dyDescent="0.25">
      <c r="I168" s="16"/>
      <c r="J168" s="18"/>
      <c r="K168" s="18"/>
      <c r="L168" s="23"/>
      <c r="M168" s="16"/>
    </row>
    <row r="169" spans="9:13" ht="11.45" customHeight="1" x14ac:dyDescent="0.25">
      <c r="I169" s="16"/>
      <c r="J169" s="18"/>
      <c r="K169" s="18"/>
      <c r="L169" s="23"/>
      <c r="M169" s="16"/>
    </row>
    <row r="170" spans="9:13" ht="11.45" customHeight="1" x14ac:dyDescent="0.25">
      <c r="I170" s="16"/>
      <c r="J170" s="18"/>
      <c r="K170" s="18"/>
      <c r="L170" s="23"/>
      <c r="M170" s="16"/>
    </row>
    <row r="171" spans="9:13" ht="11.45" customHeight="1" x14ac:dyDescent="0.25">
      <c r="I171" s="16"/>
      <c r="J171" s="18"/>
      <c r="K171" s="18"/>
      <c r="L171" s="23"/>
      <c r="M171" s="16"/>
    </row>
    <row r="172" spans="9:13" ht="11.45" customHeight="1" x14ac:dyDescent="0.25">
      <c r="I172" s="16"/>
      <c r="J172" s="18"/>
      <c r="K172" s="18"/>
      <c r="L172" s="23"/>
      <c r="M172" s="16"/>
    </row>
    <row r="173" spans="9:13" ht="11.45" customHeight="1" x14ac:dyDescent="0.25">
      <c r="I173" s="16"/>
      <c r="J173" s="18"/>
      <c r="K173" s="18"/>
      <c r="L173" s="23"/>
      <c r="M173" s="16"/>
    </row>
    <row r="174" spans="9:13" ht="11.45" customHeight="1" x14ac:dyDescent="0.25">
      <c r="I174" s="16"/>
      <c r="J174" s="18"/>
      <c r="K174" s="18"/>
      <c r="L174" s="23"/>
      <c r="M174" s="16"/>
    </row>
    <row r="175" spans="9:13" ht="11.45" customHeight="1" x14ac:dyDescent="0.25">
      <c r="I175" s="16"/>
      <c r="J175" s="18"/>
      <c r="K175" s="18"/>
      <c r="L175" s="23"/>
      <c r="M175" s="16"/>
    </row>
    <row r="176" spans="9:13" ht="11.45" customHeight="1" x14ac:dyDescent="0.25">
      <c r="I176" s="16"/>
      <c r="J176" s="18"/>
      <c r="K176" s="18"/>
      <c r="L176" s="23"/>
      <c r="M176" s="16"/>
    </row>
    <row r="177" spans="9:13" ht="11.45" customHeight="1" x14ac:dyDescent="0.25">
      <c r="I177" s="16"/>
      <c r="J177" s="18"/>
      <c r="K177" s="18"/>
      <c r="L177" s="23"/>
      <c r="M177" s="16"/>
    </row>
    <row r="178" spans="9:13" ht="11.45" customHeight="1" x14ac:dyDescent="0.25">
      <c r="I178" s="16"/>
      <c r="J178" s="18"/>
      <c r="K178" s="18"/>
      <c r="L178" s="23"/>
      <c r="M178" s="16"/>
    </row>
    <row r="179" spans="9:13" ht="11.45" customHeight="1" x14ac:dyDescent="0.25">
      <c r="I179" s="16"/>
      <c r="J179" s="18"/>
      <c r="K179" s="18"/>
      <c r="L179" s="23"/>
      <c r="M179" s="16"/>
    </row>
    <row r="180" spans="9:13" ht="11.45" customHeight="1" x14ac:dyDescent="0.25">
      <c r="I180" s="16"/>
      <c r="J180" s="18"/>
      <c r="K180" s="18"/>
      <c r="L180" s="23"/>
      <c r="M180" s="16"/>
    </row>
    <row r="181" spans="9:13" ht="11.45" customHeight="1" x14ac:dyDescent="0.25">
      <c r="I181" s="16"/>
      <c r="J181" s="18"/>
      <c r="K181" s="18"/>
      <c r="L181" s="23"/>
      <c r="M181" s="16"/>
    </row>
    <row r="182" spans="9:13" ht="11.45" customHeight="1" x14ac:dyDescent="0.25">
      <c r="I182" s="16"/>
      <c r="J182" s="18"/>
      <c r="K182" s="18"/>
      <c r="L182" s="23"/>
      <c r="M182" s="16"/>
    </row>
    <row r="183" spans="9:13" ht="11.45" customHeight="1" x14ac:dyDescent="0.25">
      <c r="I183" s="16"/>
      <c r="J183" s="18"/>
      <c r="K183" s="18"/>
      <c r="L183" s="23"/>
      <c r="M183" s="16"/>
    </row>
    <row r="184" spans="9:13" ht="11.45" customHeight="1" x14ac:dyDescent="0.25">
      <c r="I184" s="16"/>
      <c r="J184" s="18"/>
      <c r="K184" s="18"/>
      <c r="L184" s="23"/>
      <c r="M184" s="16"/>
    </row>
    <row r="185" spans="9:13" ht="11.45" customHeight="1" x14ac:dyDescent="0.25">
      <c r="I185" s="16"/>
      <c r="J185" s="18"/>
      <c r="K185" s="18"/>
      <c r="L185" s="23"/>
      <c r="M185" s="16"/>
    </row>
    <row r="186" spans="9:13" ht="11.45" customHeight="1" x14ac:dyDescent="0.25">
      <c r="I186" s="16"/>
      <c r="J186" s="18"/>
      <c r="K186" s="18"/>
      <c r="L186" s="23"/>
      <c r="M186" s="16"/>
    </row>
    <row r="187" spans="9:13" ht="11.45" customHeight="1" x14ac:dyDescent="0.25">
      <c r="I187" s="16"/>
      <c r="J187" s="18"/>
      <c r="K187" s="18"/>
      <c r="L187" s="23"/>
      <c r="M187" s="16"/>
    </row>
    <row r="188" spans="9:13" ht="11.45" customHeight="1" x14ac:dyDescent="0.25">
      <c r="I188" s="16"/>
      <c r="J188" s="18"/>
      <c r="K188" s="18"/>
      <c r="L188" s="23"/>
      <c r="M188" s="16"/>
    </row>
    <row r="189" spans="9:13" ht="11.45" customHeight="1" x14ac:dyDescent="0.25">
      <c r="I189" s="16"/>
      <c r="J189" s="18"/>
      <c r="K189" s="18"/>
      <c r="L189" s="23"/>
      <c r="M189" s="16"/>
    </row>
    <row r="190" spans="9:13" ht="11.45" customHeight="1" x14ac:dyDescent="0.25">
      <c r="I190" s="16"/>
      <c r="J190" s="18"/>
      <c r="K190" s="18"/>
      <c r="L190" s="23"/>
      <c r="M190" s="16"/>
    </row>
    <row r="191" spans="9:13" ht="11.45" customHeight="1" x14ac:dyDescent="0.25">
      <c r="I191" s="16"/>
      <c r="J191" s="18"/>
      <c r="K191" s="18"/>
      <c r="L191" s="23"/>
      <c r="M191" s="16"/>
    </row>
    <row r="192" spans="9:13" ht="11.45" customHeight="1" x14ac:dyDescent="0.25">
      <c r="I192" s="16"/>
      <c r="J192" s="18"/>
      <c r="K192" s="18"/>
      <c r="L192" s="23"/>
      <c r="M192" s="16"/>
    </row>
    <row r="193" spans="9:13" ht="11.45" customHeight="1" x14ac:dyDescent="0.25">
      <c r="I193" s="16"/>
      <c r="J193" s="18"/>
      <c r="K193" s="18"/>
      <c r="L193" s="23"/>
      <c r="M193" s="16"/>
    </row>
    <row r="194" spans="9:13" ht="11.45" customHeight="1" x14ac:dyDescent="0.25">
      <c r="I194" s="16"/>
      <c r="J194" s="18"/>
      <c r="K194" s="18"/>
      <c r="L194" s="23"/>
      <c r="M194" s="16"/>
    </row>
    <row r="195" spans="9:13" ht="11.45" customHeight="1" x14ac:dyDescent="0.25">
      <c r="I195" s="16"/>
      <c r="J195" s="18"/>
      <c r="K195" s="18"/>
      <c r="L195" s="23"/>
      <c r="M195" s="16"/>
    </row>
    <row r="196" spans="9:13" ht="11.45" customHeight="1" x14ac:dyDescent="0.25">
      <c r="I196" s="16"/>
      <c r="J196" s="18"/>
      <c r="K196" s="18"/>
      <c r="L196" s="23"/>
      <c r="M196" s="16"/>
    </row>
    <row r="197" spans="9:13" ht="11.45" customHeight="1" x14ac:dyDescent="0.25">
      <c r="I197" s="16"/>
      <c r="J197" s="18"/>
      <c r="K197" s="18"/>
      <c r="L197" s="23"/>
      <c r="M197" s="16"/>
    </row>
    <row r="198" spans="9:13" ht="11.45" customHeight="1" x14ac:dyDescent="0.25">
      <c r="I198" s="16"/>
      <c r="J198" s="18"/>
      <c r="K198" s="18"/>
      <c r="L198" s="23"/>
      <c r="M198" s="16"/>
    </row>
    <row r="199" spans="9:13" ht="11.45" customHeight="1" x14ac:dyDescent="0.25">
      <c r="I199" s="16"/>
      <c r="J199" s="18"/>
      <c r="K199" s="18"/>
      <c r="L199" s="23"/>
      <c r="M199" s="16"/>
    </row>
    <row r="200" spans="9:13" ht="11.45" customHeight="1" x14ac:dyDescent="0.25">
      <c r="I200" s="16"/>
      <c r="J200" s="18"/>
      <c r="K200" s="18"/>
      <c r="L200" s="23"/>
      <c r="M200" s="16"/>
    </row>
    <row r="201" spans="9:13" ht="11.45" customHeight="1" x14ac:dyDescent="0.25">
      <c r="I201" s="16"/>
      <c r="J201" s="18"/>
      <c r="K201" s="18"/>
      <c r="L201" s="23"/>
      <c r="M201" s="16"/>
    </row>
    <row r="202" spans="9:13" ht="11.45" customHeight="1" x14ac:dyDescent="0.25">
      <c r="I202" s="16"/>
      <c r="J202" s="18"/>
      <c r="K202" s="18"/>
      <c r="L202" s="23"/>
      <c r="M202" s="16"/>
    </row>
    <row r="203" spans="9:13" ht="11.45" customHeight="1" x14ac:dyDescent="0.25">
      <c r="I203" s="16"/>
      <c r="J203" s="18"/>
      <c r="K203" s="18"/>
      <c r="L203" s="23"/>
      <c r="M203" s="16"/>
    </row>
    <row r="204" spans="9:13" ht="11.45" customHeight="1" x14ac:dyDescent="0.25">
      <c r="I204" s="16"/>
      <c r="J204" s="18"/>
      <c r="K204" s="18"/>
      <c r="L204" s="23"/>
      <c r="M204" s="16"/>
    </row>
    <row r="205" spans="9:13" ht="11.45" customHeight="1" x14ac:dyDescent="0.25">
      <c r="I205" s="16"/>
      <c r="J205" s="18"/>
      <c r="K205" s="18"/>
      <c r="L205" s="23"/>
      <c r="M205" s="16"/>
    </row>
    <row r="206" spans="9:13" ht="11.45" customHeight="1" x14ac:dyDescent="0.25">
      <c r="I206" s="16"/>
      <c r="J206" s="18"/>
      <c r="K206" s="18"/>
      <c r="L206" s="23"/>
      <c r="M206" s="16"/>
    </row>
    <row r="207" spans="9:13" ht="11.45" customHeight="1" x14ac:dyDescent="0.25">
      <c r="I207" s="16"/>
      <c r="J207" s="18"/>
      <c r="K207" s="18"/>
      <c r="L207" s="23"/>
      <c r="M207" s="16"/>
    </row>
    <row r="208" spans="9:13" ht="11.45" customHeight="1" x14ac:dyDescent="0.25">
      <c r="I208" s="16"/>
      <c r="J208" s="18"/>
      <c r="K208" s="18"/>
      <c r="L208" s="23"/>
      <c r="M208" s="16"/>
    </row>
    <row r="209" spans="9:13" ht="11.45" customHeight="1" x14ac:dyDescent="0.25">
      <c r="I209" s="16"/>
      <c r="J209" s="18"/>
      <c r="K209" s="18"/>
      <c r="L209" s="23"/>
      <c r="M209" s="16"/>
    </row>
    <row r="210" spans="9:13" ht="11.45" customHeight="1" x14ac:dyDescent="0.25">
      <c r="I210" s="16"/>
      <c r="J210" s="18"/>
      <c r="K210" s="18"/>
      <c r="L210" s="23"/>
      <c r="M210" s="16"/>
    </row>
    <row r="211" spans="9:13" ht="11.45" customHeight="1" x14ac:dyDescent="0.25">
      <c r="I211" s="16"/>
      <c r="J211" s="18"/>
      <c r="K211" s="18"/>
      <c r="L211" s="23"/>
      <c r="M211" s="16"/>
    </row>
    <row r="212" spans="9:13" ht="11.45" customHeight="1" x14ac:dyDescent="0.25">
      <c r="I212" s="16"/>
      <c r="J212" s="18"/>
      <c r="K212" s="18"/>
      <c r="L212" s="23"/>
      <c r="M212" s="16"/>
    </row>
    <row r="213" spans="9:13" ht="11.45" customHeight="1" x14ac:dyDescent="0.25">
      <c r="I213" s="16"/>
      <c r="J213" s="18"/>
      <c r="K213" s="18"/>
      <c r="L213" s="23"/>
      <c r="M213" s="16"/>
    </row>
    <row r="214" spans="9:13" ht="11.45" customHeight="1" x14ac:dyDescent="0.25">
      <c r="I214" s="16"/>
      <c r="J214" s="18"/>
      <c r="K214" s="18"/>
      <c r="L214" s="23"/>
      <c r="M214" s="16"/>
    </row>
    <row r="215" spans="9:13" ht="11.45" customHeight="1" x14ac:dyDescent="0.25">
      <c r="I215" s="16"/>
      <c r="J215" s="18"/>
      <c r="K215" s="18"/>
      <c r="L215" s="23"/>
      <c r="M215" s="16"/>
    </row>
    <row r="216" spans="9:13" ht="11.45" customHeight="1" x14ac:dyDescent="0.25">
      <c r="I216" s="16"/>
      <c r="J216" s="18"/>
      <c r="K216" s="18"/>
      <c r="L216" s="23"/>
      <c r="M216" s="16"/>
    </row>
    <row r="217" spans="9:13" ht="11.45" customHeight="1" x14ac:dyDescent="0.25">
      <c r="I217" s="16"/>
      <c r="J217" s="18"/>
      <c r="K217" s="18"/>
      <c r="L217" s="23"/>
      <c r="M217" s="16"/>
    </row>
    <row r="218" spans="9:13" ht="11.45" customHeight="1" x14ac:dyDescent="0.25">
      <c r="I218" s="16"/>
      <c r="J218" s="18"/>
      <c r="K218" s="18"/>
      <c r="L218" s="23"/>
      <c r="M218" s="16"/>
    </row>
    <row r="219" spans="9:13" ht="11.45" customHeight="1" x14ac:dyDescent="0.25">
      <c r="I219" s="16"/>
      <c r="J219" s="18"/>
      <c r="K219" s="18"/>
      <c r="L219" s="23"/>
      <c r="M219" s="16"/>
    </row>
    <row r="220" spans="9:13" ht="11.45" customHeight="1" x14ac:dyDescent="0.25">
      <c r="I220" s="16"/>
      <c r="J220" s="18"/>
      <c r="K220" s="18"/>
      <c r="L220" s="23"/>
      <c r="M220" s="16"/>
    </row>
    <row r="221" spans="9:13" ht="11.45" customHeight="1" x14ac:dyDescent="0.25">
      <c r="I221" s="16"/>
      <c r="J221" s="18"/>
      <c r="K221" s="18"/>
      <c r="L221" s="23"/>
      <c r="M221" s="16"/>
    </row>
    <row r="222" spans="9:13" ht="11.45" customHeight="1" x14ac:dyDescent="0.25">
      <c r="I222" s="16"/>
      <c r="J222" s="18"/>
      <c r="K222" s="18"/>
      <c r="L222" s="23"/>
      <c r="M222" s="16"/>
    </row>
    <row r="223" spans="9:13" ht="11.45" customHeight="1" x14ac:dyDescent="0.25">
      <c r="I223" s="16"/>
      <c r="J223" s="18"/>
      <c r="K223" s="18"/>
      <c r="L223" s="23"/>
      <c r="M223" s="16"/>
    </row>
    <row r="224" spans="9:13" ht="11.45" customHeight="1" x14ac:dyDescent="0.25">
      <c r="I224" s="16"/>
      <c r="J224" s="18"/>
      <c r="K224" s="18"/>
      <c r="L224" s="23"/>
      <c r="M224" s="16"/>
    </row>
    <row r="225" spans="9:13" ht="11.45" customHeight="1" x14ac:dyDescent="0.25">
      <c r="I225" s="16"/>
      <c r="J225" s="18"/>
      <c r="K225" s="18"/>
      <c r="L225" s="23"/>
      <c r="M225" s="16"/>
    </row>
    <row r="226" spans="9:13" ht="11.45" customHeight="1" x14ac:dyDescent="0.25">
      <c r="I226" s="16"/>
      <c r="J226" s="18"/>
      <c r="K226" s="18"/>
      <c r="L226" s="23"/>
      <c r="M226" s="16"/>
    </row>
    <row r="227" spans="9:13" ht="11.45" customHeight="1" x14ac:dyDescent="0.25">
      <c r="I227" s="16"/>
      <c r="J227" s="18"/>
      <c r="K227" s="18"/>
      <c r="L227" s="23"/>
      <c r="M227" s="16"/>
    </row>
    <row r="228" spans="9:13" ht="11.45" customHeight="1" x14ac:dyDescent="0.25">
      <c r="I228" s="16"/>
      <c r="J228" s="18"/>
      <c r="K228" s="18"/>
      <c r="L228" s="23"/>
      <c r="M228" s="16"/>
    </row>
    <row r="229" spans="9:13" ht="11.45" customHeight="1" x14ac:dyDescent="0.25">
      <c r="I229" s="16"/>
      <c r="J229" s="18"/>
      <c r="K229" s="18"/>
      <c r="L229" s="23"/>
      <c r="M229" s="16"/>
    </row>
    <row r="230" spans="9:13" ht="11.45" customHeight="1" x14ac:dyDescent="0.25">
      <c r="I230" s="16"/>
      <c r="J230" s="18"/>
      <c r="K230" s="18"/>
      <c r="L230" s="23"/>
      <c r="M230" s="16"/>
    </row>
    <row r="231" spans="9:13" ht="11.45" customHeight="1" x14ac:dyDescent="0.25">
      <c r="I231" s="16"/>
      <c r="J231" s="18"/>
      <c r="K231" s="18"/>
      <c r="L231" s="23"/>
      <c r="M231" s="16"/>
    </row>
    <row r="232" spans="9:13" ht="11.45" customHeight="1" x14ac:dyDescent="0.25">
      <c r="I232" s="16"/>
      <c r="J232" s="18"/>
      <c r="K232" s="18"/>
      <c r="L232" s="23"/>
      <c r="M232" s="16"/>
    </row>
    <row r="233" spans="9:13" ht="11.45" customHeight="1" x14ac:dyDescent="0.25">
      <c r="I233" s="16"/>
      <c r="J233" s="18"/>
      <c r="K233" s="18"/>
      <c r="L233" s="23"/>
      <c r="M233" s="16"/>
    </row>
    <row r="234" spans="9:13" ht="11.45" customHeight="1" x14ac:dyDescent="0.25">
      <c r="I234" s="16"/>
      <c r="J234" s="18"/>
      <c r="K234" s="18"/>
      <c r="L234" s="23"/>
      <c r="M234" s="16"/>
    </row>
    <row r="235" spans="9:13" ht="11.45" customHeight="1" x14ac:dyDescent="0.25">
      <c r="I235" s="16"/>
      <c r="J235" s="18"/>
      <c r="K235" s="18"/>
      <c r="L235" s="23"/>
      <c r="M235" s="16"/>
    </row>
    <row r="236" spans="9:13" ht="11.45" customHeight="1" x14ac:dyDescent="0.25">
      <c r="I236" s="16"/>
      <c r="J236" s="18"/>
      <c r="K236" s="18"/>
      <c r="L236" s="23"/>
      <c r="M236" s="16"/>
    </row>
    <row r="237" spans="9:13" ht="11.45" customHeight="1" x14ac:dyDescent="0.25">
      <c r="I237" s="16"/>
      <c r="J237" s="18"/>
      <c r="K237" s="18"/>
      <c r="L237" s="23"/>
      <c r="M237" s="16"/>
    </row>
    <row r="238" spans="9:13" ht="11.45" customHeight="1" x14ac:dyDescent="0.25">
      <c r="I238" s="16"/>
      <c r="J238" s="18"/>
      <c r="K238" s="18"/>
      <c r="L238" s="23"/>
      <c r="M238" s="16"/>
    </row>
    <row r="239" spans="9:13" ht="11.45" customHeight="1" x14ac:dyDescent="0.25">
      <c r="I239" s="16"/>
      <c r="J239" s="18"/>
      <c r="K239" s="18"/>
      <c r="L239" s="23"/>
      <c r="M239" s="16"/>
    </row>
    <row r="240" spans="9:13" ht="11.45" customHeight="1" x14ac:dyDescent="0.25">
      <c r="I240" s="16"/>
      <c r="J240" s="18"/>
      <c r="K240" s="18"/>
      <c r="L240" s="23"/>
      <c r="M240" s="16"/>
    </row>
    <row r="241" spans="9:13" ht="11.45" customHeight="1" x14ac:dyDescent="0.25">
      <c r="I241" s="16"/>
      <c r="J241" s="18"/>
      <c r="K241" s="18"/>
      <c r="L241" s="23"/>
      <c r="M241" s="16"/>
    </row>
    <row r="242" spans="9:13" ht="11.45" customHeight="1" x14ac:dyDescent="0.25">
      <c r="I242" s="16"/>
      <c r="J242" s="18"/>
      <c r="K242" s="18"/>
      <c r="L242" s="23"/>
      <c r="M242" s="16"/>
    </row>
    <row r="243" spans="9:13" ht="11.45" customHeight="1" x14ac:dyDescent="0.25">
      <c r="I243" s="16"/>
      <c r="J243" s="18"/>
      <c r="K243" s="18"/>
      <c r="L243" s="23"/>
      <c r="M243" s="16"/>
    </row>
    <row r="244" spans="9:13" ht="11.45" customHeight="1" x14ac:dyDescent="0.25">
      <c r="I244" s="16"/>
      <c r="J244" s="18"/>
      <c r="K244" s="18"/>
      <c r="L244" s="23"/>
      <c r="M244" s="16"/>
    </row>
    <row r="245" spans="9:13" ht="11.45" customHeight="1" x14ac:dyDescent="0.25">
      <c r="I245" s="16"/>
      <c r="J245" s="18"/>
      <c r="K245" s="18"/>
      <c r="L245" s="23"/>
      <c r="M245" s="16"/>
    </row>
    <row r="246" spans="9:13" ht="11.45" customHeight="1" x14ac:dyDescent="0.25">
      <c r="I246" s="16"/>
      <c r="J246" s="18"/>
      <c r="K246" s="18"/>
      <c r="L246" s="23"/>
      <c r="M246" s="16"/>
    </row>
    <row r="247" spans="9:13" ht="11.45" customHeight="1" x14ac:dyDescent="0.25">
      <c r="I247" s="16"/>
      <c r="J247" s="18"/>
      <c r="K247" s="18"/>
      <c r="L247" s="23"/>
      <c r="M247" s="16"/>
    </row>
    <row r="248" spans="9:13" ht="11.45" customHeight="1" x14ac:dyDescent="0.25">
      <c r="I248" s="16"/>
      <c r="J248" s="18"/>
      <c r="K248" s="18"/>
      <c r="L248" s="23"/>
      <c r="M248" s="16"/>
    </row>
    <row r="249" spans="9:13" ht="11.45" customHeight="1" x14ac:dyDescent="0.25">
      <c r="I249" s="16"/>
      <c r="J249" s="18"/>
      <c r="K249" s="18"/>
      <c r="L249" s="23"/>
      <c r="M249" s="16"/>
    </row>
    <row r="250" spans="9:13" ht="11.45" customHeight="1" x14ac:dyDescent="0.25">
      <c r="I250" s="16"/>
      <c r="J250" s="18"/>
      <c r="K250" s="18"/>
      <c r="L250" s="23"/>
      <c r="M250" s="16"/>
    </row>
    <row r="251" spans="9:13" ht="11.45" customHeight="1" x14ac:dyDescent="0.25">
      <c r="I251" s="16"/>
      <c r="J251" s="18"/>
      <c r="K251" s="18"/>
      <c r="L251" s="23"/>
      <c r="M251" s="16"/>
    </row>
    <row r="252" spans="9:13" ht="11.45" customHeight="1" x14ac:dyDescent="0.25">
      <c r="I252" s="16"/>
      <c r="J252" s="18"/>
      <c r="K252" s="18"/>
      <c r="L252" s="23"/>
      <c r="M252" s="16"/>
    </row>
    <row r="253" spans="9:13" ht="11.45" customHeight="1" x14ac:dyDescent="0.25">
      <c r="I253" s="16"/>
      <c r="J253" s="18"/>
      <c r="K253" s="18"/>
      <c r="L253" s="23"/>
      <c r="M253" s="16"/>
    </row>
    <row r="254" spans="9:13" ht="11.45" customHeight="1" x14ac:dyDescent="0.25">
      <c r="I254" s="16"/>
      <c r="J254" s="18"/>
      <c r="K254" s="18"/>
      <c r="L254" s="23"/>
      <c r="M254" s="16"/>
    </row>
    <row r="255" spans="9:13" ht="11.45" customHeight="1" x14ac:dyDescent="0.25">
      <c r="I255" s="16"/>
      <c r="J255" s="18"/>
      <c r="K255" s="18"/>
      <c r="L255" s="23"/>
      <c r="M255" s="16"/>
    </row>
    <row r="256" spans="9:13" ht="11.45" customHeight="1" x14ac:dyDescent="0.25">
      <c r="I256" s="16"/>
      <c r="J256" s="18"/>
      <c r="K256" s="18"/>
      <c r="L256" s="23"/>
      <c r="M256" s="16"/>
    </row>
    <row r="257" spans="9:13" ht="11.45" customHeight="1" x14ac:dyDescent="0.25">
      <c r="I257" s="16"/>
      <c r="J257" s="18"/>
      <c r="K257" s="18"/>
      <c r="L257" s="23"/>
      <c r="M257" s="16"/>
    </row>
    <row r="258" spans="9:13" ht="11.45" customHeight="1" x14ac:dyDescent="0.25">
      <c r="I258" s="16"/>
      <c r="J258" s="18"/>
      <c r="K258" s="18"/>
      <c r="L258" s="23"/>
      <c r="M258" s="16"/>
    </row>
    <row r="259" spans="9:13" ht="11.45" customHeight="1" x14ac:dyDescent="0.25">
      <c r="I259" s="16"/>
      <c r="J259" s="18"/>
      <c r="K259" s="18"/>
      <c r="L259" s="23"/>
      <c r="M259" s="16"/>
    </row>
    <row r="260" spans="9:13" ht="11.45" customHeight="1" x14ac:dyDescent="0.25">
      <c r="I260" s="16"/>
      <c r="J260" s="18"/>
      <c r="K260" s="18"/>
      <c r="L260" s="23"/>
      <c r="M260" s="16"/>
    </row>
    <row r="261" spans="9:13" ht="11.45" customHeight="1" x14ac:dyDescent="0.25">
      <c r="I261" s="16"/>
      <c r="J261" s="18"/>
      <c r="K261" s="18"/>
      <c r="L261" s="23"/>
      <c r="M261" s="16"/>
    </row>
    <row r="262" spans="9:13" ht="11.45" customHeight="1" x14ac:dyDescent="0.25">
      <c r="I262" s="16"/>
      <c r="J262" s="18"/>
      <c r="K262" s="18"/>
      <c r="L262" s="23"/>
      <c r="M262" s="16"/>
    </row>
    <row r="263" spans="9:13" ht="11.45" customHeight="1" x14ac:dyDescent="0.25">
      <c r="I263" s="16"/>
      <c r="J263" s="18"/>
      <c r="K263" s="18"/>
      <c r="L263" s="23"/>
      <c r="M263" s="16"/>
    </row>
    <row r="264" spans="9:13" ht="11.45" customHeight="1" x14ac:dyDescent="0.25">
      <c r="I264" s="16"/>
      <c r="J264" s="18"/>
      <c r="K264" s="18"/>
      <c r="L264" s="23"/>
      <c r="M264" s="16"/>
    </row>
    <row r="265" spans="9:13" ht="11.45" customHeight="1" x14ac:dyDescent="0.25">
      <c r="I265" s="16"/>
      <c r="J265" s="18"/>
      <c r="K265" s="18"/>
      <c r="L265" s="23"/>
      <c r="M265" s="16"/>
    </row>
    <row r="266" spans="9:13" ht="11.45" customHeight="1" x14ac:dyDescent="0.25">
      <c r="I266" s="16"/>
      <c r="J266" s="18"/>
      <c r="K266" s="18"/>
      <c r="L266" s="23"/>
      <c r="M266" s="16"/>
    </row>
    <row r="267" spans="9:13" ht="11.45" customHeight="1" x14ac:dyDescent="0.25">
      <c r="I267" s="16"/>
      <c r="J267" s="18"/>
      <c r="K267" s="18"/>
      <c r="L267" s="23"/>
      <c r="M267" s="16"/>
    </row>
    <row r="268" spans="9:13" ht="11.45" customHeight="1" x14ac:dyDescent="0.25">
      <c r="I268" s="16"/>
      <c r="J268" s="18"/>
      <c r="K268" s="18"/>
      <c r="L268" s="23"/>
      <c r="M268" s="16"/>
    </row>
    <row r="269" spans="9:13" ht="11.45" customHeight="1" x14ac:dyDescent="0.25">
      <c r="I269" s="16"/>
      <c r="J269" s="18"/>
      <c r="K269" s="18"/>
      <c r="L269" s="23"/>
      <c r="M269" s="16"/>
    </row>
    <row r="270" spans="9:13" ht="11.45" customHeight="1" x14ac:dyDescent="0.25">
      <c r="I270" s="16"/>
      <c r="J270" s="18"/>
      <c r="K270" s="18"/>
      <c r="L270" s="23"/>
      <c r="M270" s="16"/>
    </row>
    <row r="271" spans="9:13" ht="11.45" customHeight="1" x14ac:dyDescent="0.25">
      <c r="I271" s="16"/>
      <c r="J271" s="18"/>
      <c r="K271" s="18"/>
      <c r="L271" s="23"/>
      <c r="M271" s="16"/>
    </row>
    <row r="272" spans="9:13" ht="11.45" customHeight="1" x14ac:dyDescent="0.25">
      <c r="I272" s="16"/>
      <c r="J272" s="18"/>
      <c r="K272" s="18"/>
      <c r="L272" s="23"/>
      <c r="M272" s="16"/>
    </row>
    <row r="273" spans="9:13" ht="11.45" customHeight="1" x14ac:dyDescent="0.25">
      <c r="I273" s="16"/>
      <c r="J273" s="18"/>
      <c r="K273" s="18"/>
      <c r="L273" s="23"/>
      <c r="M273" s="16"/>
    </row>
    <row r="274" spans="9:13" ht="11.45" customHeight="1" x14ac:dyDescent="0.25">
      <c r="I274" s="16"/>
      <c r="J274" s="18"/>
      <c r="K274" s="18"/>
      <c r="L274" s="23"/>
      <c r="M274" s="16"/>
    </row>
    <row r="275" spans="9:13" ht="11.45" customHeight="1" x14ac:dyDescent="0.25">
      <c r="I275" s="16"/>
      <c r="J275" s="18"/>
      <c r="K275" s="18"/>
      <c r="L275" s="23"/>
      <c r="M275" s="16"/>
    </row>
    <row r="276" spans="9:13" ht="11.45" customHeight="1" x14ac:dyDescent="0.25">
      <c r="I276" s="16"/>
      <c r="J276" s="18"/>
      <c r="K276" s="18"/>
      <c r="L276" s="23"/>
      <c r="M276" s="16"/>
    </row>
    <row r="277" spans="9:13" ht="11.45" customHeight="1" x14ac:dyDescent="0.25">
      <c r="I277" s="16"/>
      <c r="J277" s="18"/>
      <c r="K277" s="18"/>
      <c r="L277" s="23"/>
      <c r="M277" s="16"/>
    </row>
    <row r="278" spans="9:13" ht="11.45" customHeight="1" x14ac:dyDescent="0.25">
      <c r="I278" s="16"/>
      <c r="J278" s="18"/>
      <c r="K278" s="18"/>
      <c r="L278" s="23"/>
      <c r="M278" s="16"/>
    </row>
    <row r="279" spans="9:13" ht="11.45" customHeight="1" x14ac:dyDescent="0.25">
      <c r="I279" s="16"/>
      <c r="J279" s="18"/>
      <c r="K279" s="18"/>
      <c r="L279" s="23"/>
      <c r="M279" s="16"/>
    </row>
    <row r="280" spans="9:13" ht="11.45" customHeight="1" x14ac:dyDescent="0.25">
      <c r="I280" s="16"/>
      <c r="J280" s="18"/>
      <c r="K280" s="18"/>
      <c r="L280" s="23"/>
      <c r="M280" s="16"/>
    </row>
    <row r="281" spans="9:13" ht="11.45" customHeight="1" x14ac:dyDescent="0.25">
      <c r="I281" s="16"/>
      <c r="J281" s="18"/>
      <c r="K281" s="18"/>
      <c r="L281" s="23"/>
      <c r="M281" s="16"/>
    </row>
    <row r="282" spans="9:13" ht="11.45" customHeight="1" x14ac:dyDescent="0.25">
      <c r="I282" s="16"/>
      <c r="J282" s="18"/>
      <c r="K282" s="18"/>
      <c r="L282" s="23"/>
      <c r="M282" s="16"/>
    </row>
    <row r="283" spans="9:13" ht="11.45" customHeight="1" x14ac:dyDescent="0.25">
      <c r="I283" s="16"/>
      <c r="J283" s="18"/>
      <c r="K283" s="18"/>
      <c r="L283" s="23"/>
      <c r="M283" s="16"/>
    </row>
    <row r="284" spans="9:13" ht="11.45" customHeight="1" x14ac:dyDescent="0.25">
      <c r="I284" s="16"/>
      <c r="J284" s="18"/>
      <c r="K284" s="18"/>
      <c r="L284" s="23"/>
      <c r="M284" s="16"/>
    </row>
    <row r="285" spans="9:13" ht="11.45" customHeight="1" x14ac:dyDescent="0.25">
      <c r="I285" s="16"/>
      <c r="J285" s="18"/>
      <c r="K285" s="18"/>
      <c r="L285" s="23"/>
      <c r="M285" s="16"/>
    </row>
    <row r="286" spans="9:13" ht="11.45" customHeight="1" x14ac:dyDescent="0.25">
      <c r="I286" s="16"/>
      <c r="J286" s="18"/>
      <c r="K286" s="18"/>
      <c r="L286" s="23"/>
      <c r="M286" s="16"/>
    </row>
    <row r="287" spans="9:13" ht="11.45" customHeight="1" x14ac:dyDescent="0.25">
      <c r="I287" s="16"/>
      <c r="J287" s="18"/>
      <c r="K287" s="18"/>
      <c r="L287" s="23"/>
      <c r="M287" s="16"/>
    </row>
    <row r="288" spans="9:13" ht="11.45" customHeight="1" x14ac:dyDescent="0.25">
      <c r="I288" s="16"/>
      <c r="J288" s="18"/>
      <c r="K288" s="18"/>
      <c r="L288" s="23"/>
      <c r="M288" s="16"/>
    </row>
    <row r="289" spans="9:13" ht="11.45" customHeight="1" x14ac:dyDescent="0.25">
      <c r="I289" s="16"/>
      <c r="J289" s="18"/>
      <c r="K289" s="18"/>
      <c r="L289" s="23"/>
      <c r="M289" s="16"/>
    </row>
    <row r="290" spans="9:13" ht="11.45" customHeight="1" x14ac:dyDescent="0.25">
      <c r="I290" s="16"/>
      <c r="J290" s="18"/>
      <c r="K290" s="18"/>
      <c r="L290" s="23"/>
      <c r="M290" s="16"/>
    </row>
    <row r="291" spans="9:13" ht="11.45" customHeight="1" x14ac:dyDescent="0.25">
      <c r="I291" s="16"/>
      <c r="J291" s="18"/>
      <c r="K291" s="18"/>
      <c r="L291" s="23"/>
      <c r="M291" s="16"/>
    </row>
    <row r="292" spans="9:13" ht="11.45" customHeight="1" x14ac:dyDescent="0.25">
      <c r="I292" s="16"/>
      <c r="J292" s="18"/>
      <c r="K292" s="18"/>
      <c r="L292" s="23"/>
      <c r="M292" s="16"/>
    </row>
    <row r="293" spans="9:13" ht="11.45" customHeight="1" x14ac:dyDescent="0.25">
      <c r="I293" s="16"/>
      <c r="J293" s="18"/>
      <c r="K293" s="18"/>
      <c r="L293" s="23"/>
      <c r="M293" s="16"/>
    </row>
    <row r="294" spans="9:13" ht="11.45" customHeight="1" x14ac:dyDescent="0.25">
      <c r="I294" s="16"/>
      <c r="J294" s="18"/>
      <c r="K294" s="18"/>
      <c r="L294" s="23"/>
      <c r="M294" s="16"/>
    </row>
    <row r="295" spans="9:13" ht="11.45" customHeight="1" x14ac:dyDescent="0.25">
      <c r="I295" s="16"/>
      <c r="J295" s="18"/>
      <c r="K295" s="18"/>
      <c r="L295" s="23"/>
      <c r="M295" s="16"/>
    </row>
    <row r="296" spans="9:13" ht="11.45" customHeight="1" x14ac:dyDescent="0.25">
      <c r="I296" s="16"/>
      <c r="J296" s="18"/>
      <c r="K296" s="18"/>
      <c r="L296" s="23"/>
      <c r="M296" s="16"/>
    </row>
    <row r="297" spans="9:13" ht="11.45" customHeight="1" x14ac:dyDescent="0.25">
      <c r="I297" s="16"/>
      <c r="J297" s="18"/>
      <c r="K297" s="18"/>
      <c r="L297" s="23"/>
      <c r="M297" s="16"/>
    </row>
    <row r="298" spans="9:13" ht="11.45" customHeight="1" x14ac:dyDescent="0.25">
      <c r="I298" s="16"/>
      <c r="J298" s="18"/>
      <c r="K298" s="18"/>
      <c r="L298" s="23"/>
      <c r="M298" s="16"/>
    </row>
    <row r="299" spans="9:13" ht="11.45" customHeight="1" x14ac:dyDescent="0.25">
      <c r="I299" s="16"/>
      <c r="J299" s="18"/>
      <c r="K299" s="18"/>
      <c r="L299" s="23"/>
      <c r="M299" s="16"/>
    </row>
    <row r="300" spans="9:13" ht="11.45" customHeight="1" x14ac:dyDescent="0.25">
      <c r="I300" s="16"/>
      <c r="J300" s="18"/>
      <c r="K300" s="18"/>
      <c r="L300" s="23"/>
      <c r="M300" s="16"/>
    </row>
    <row r="301" spans="9:13" ht="11.45" customHeight="1" x14ac:dyDescent="0.25">
      <c r="I301" s="16"/>
      <c r="J301" s="18"/>
      <c r="K301" s="18"/>
      <c r="L301" s="23"/>
      <c r="M301" s="16"/>
    </row>
    <row r="302" spans="9:13" ht="11.45" customHeight="1" x14ac:dyDescent="0.25">
      <c r="I302" s="16"/>
      <c r="J302" s="18"/>
      <c r="K302" s="18"/>
      <c r="L302" s="23"/>
      <c r="M302" s="16"/>
    </row>
    <row r="303" spans="9:13" ht="11.45" customHeight="1" x14ac:dyDescent="0.25">
      <c r="I303" s="16"/>
      <c r="J303" s="18"/>
      <c r="K303" s="18"/>
      <c r="L303" s="23"/>
      <c r="M303" s="16"/>
    </row>
    <row r="304" spans="9:13" ht="11.45" customHeight="1" x14ac:dyDescent="0.25">
      <c r="I304" s="16"/>
      <c r="J304" s="18"/>
      <c r="K304" s="18"/>
      <c r="L304" s="23"/>
      <c r="M304" s="16"/>
    </row>
    <row r="305" spans="9:13" ht="11.45" customHeight="1" x14ac:dyDescent="0.25">
      <c r="I305" s="16"/>
      <c r="J305" s="18"/>
      <c r="K305" s="18"/>
      <c r="L305" s="23"/>
      <c r="M305" s="16"/>
    </row>
    <row r="306" spans="9:13" ht="11.45" customHeight="1" x14ac:dyDescent="0.25">
      <c r="I306" s="16"/>
      <c r="J306" s="18"/>
      <c r="K306" s="18"/>
      <c r="L306" s="23"/>
      <c r="M306" s="16"/>
    </row>
    <row r="307" spans="9:13" ht="11.45" customHeight="1" x14ac:dyDescent="0.25">
      <c r="I307" s="16"/>
      <c r="J307" s="18"/>
      <c r="K307" s="18"/>
      <c r="L307" s="23"/>
      <c r="M307" s="16"/>
    </row>
    <row r="308" spans="9:13" ht="11.45" customHeight="1" x14ac:dyDescent="0.25">
      <c r="I308" s="16"/>
      <c r="J308" s="18"/>
      <c r="K308" s="18"/>
      <c r="L308" s="23"/>
      <c r="M308" s="16"/>
    </row>
    <row r="309" spans="9:13" ht="11.45" customHeight="1" x14ac:dyDescent="0.25">
      <c r="I309" s="16"/>
      <c r="J309" s="18"/>
      <c r="K309" s="18"/>
      <c r="L309" s="23"/>
      <c r="M309" s="16"/>
    </row>
    <row r="310" spans="9:13" ht="11.45" customHeight="1" x14ac:dyDescent="0.25">
      <c r="I310" s="16"/>
      <c r="J310" s="18"/>
      <c r="K310" s="18"/>
      <c r="L310" s="23"/>
      <c r="M310" s="16"/>
    </row>
    <row r="311" spans="9:13" ht="11.45" customHeight="1" x14ac:dyDescent="0.25">
      <c r="I311" s="16"/>
      <c r="J311" s="18"/>
      <c r="K311" s="18"/>
      <c r="L311" s="23"/>
      <c r="M311" s="16"/>
    </row>
    <row r="312" spans="9:13" ht="11.45" customHeight="1" x14ac:dyDescent="0.25">
      <c r="I312" s="16"/>
      <c r="J312" s="18"/>
      <c r="K312" s="18"/>
      <c r="L312" s="23"/>
      <c r="M312" s="16"/>
    </row>
    <row r="313" spans="9:13" ht="11.45" customHeight="1" x14ac:dyDescent="0.25">
      <c r="I313" s="16"/>
      <c r="J313" s="18"/>
      <c r="K313" s="18"/>
      <c r="L313" s="23"/>
      <c r="M313" s="16"/>
    </row>
    <row r="314" spans="9:13" ht="11.45" customHeight="1" x14ac:dyDescent="0.25">
      <c r="I314" s="16"/>
      <c r="J314" s="18"/>
      <c r="K314" s="18"/>
      <c r="L314" s="23"/>
      <c r="M314" s="16"/>
    </row>
    <row r="315" spans="9:13" ht="11.45" customHeight="1" x14ac:dyDescent="0.25">
      <c r="I315" s="16"/>
      <c r="J315" s="18"/>
      <c r="K315" s="18"/>
      <c r="L315" s="23"/>
      <c r="M315" s="16"/>
    </row>
    <row r="316" spans="9:13" ht="11.45" customHeight="1" x14ac:dyDescent="0.25">
      <c r="I316" s="16"/>
      <c r="J316" s="18"/>
      <c r="K316" s="18"/>
      <c r="L316" s="23"/>
      <c r="M316" s="16"/>
    </row>
    <row r="317" spans="9:13" ht="11.45" customHeight="1" x14ac:dyDescent="0.25">
      <c r="I317" s="16"/>
      <c r="J317" s="18"/>
      <c r="K317" s="18"/>
      <c r="L317" s="23"/>
      <c r="M317" s="16"/>
    </row>
    <row r="318" spans="9:13" ht="11.45" customHeight="1" x14ac:dyDescent="0.25">
      <c r="I318" s="16"/>
      <c r="J318" s="18"/>
      <c r="K318" s="18"/>
      <c r="L318" s="23"/>
      <c r="M318" s="16"/>
    </row>
    <row r="319" spans="9:13" ht="11.45" customHeight="1" x14ac:dyDescent="0.25">
      <c r="I319" s="16"/>
      <c r="J319" s="18"/>
      <c r="K319" s="18"/>
      <c r="L319" s="23"/>
      <c r="M319" s="16"/>
    </row>
    <row r="320" spans="9:13" ht="11.45" customHeight="1" x14ac:dyDescent="0.25">
      <c r="I320" s="16"/>
      <c r="J320" s="18"/>
      <c r="K320" s="18"/>
      <c r="L320" s="23"/>
      <c r="M320" s="16"/>
    </row>
    <row r="321" spans="9:13" ht="11.45" customHeight="1" x14ac:dyDescent="0.25">
      <c r="I321" s="16"/>
      <c r="J321" s="18"/>
      <c r="K321" s="18"/>
      <c r="L321" s="23"/>
      <c r="M321" s="16"/>
    </row>
    <row r="322" spans="9:13" ht="11.45" customHeight="1" x14ac:dyDescent="0.25">
      <c r="I322" s="16"/>
      <c r="J322" s="18"/>
      <c r="K322" s="18"/>
      <c r="L322" s="23"/>
      <c r="M322" s="16"/>
    </row>
    <row r="323" spans="9:13" ht="11.45" customHeight="1" x14ac:dyDescent="0.25">
      <c r="I323" s="16"/>
      <c r="J323" s="18"/>
      <c r="K323" s="18"/>
      <c r="L323" s="23"/>
      <c r="M323" s="16"/>
    </row>
    <row r="324" spans="9:13" ht="11.45" customHeight="1" x14ac:dyDescent="0.25">
      <c r="I324" s="16"/>
      <c r="J324" s="18"/>
      <c r="K324" s="18"/>
      <c r="L324" s="23"/>
      <c r="M324" s="16"/>
    </row>
    <row r="325" spans="9:13" ht="11.45" customHeight="1" x14ac:dyDescent="0.25">
      <c r="I325" s="16"/>
      <c r="J325" s="18"/>
      <c r="K325" s="18"/>
      <c r="L325" s="23"/>
      <c r="M325" s="16"/>
    </row>
    <row r="326" spans="9:13" ht="11.45" customHeight="1" x14ac:dyDescent="0.25">
      <c r="I326" s="16"/>
      <c r="J326" s="18"/>
      <c r="K326" s="18"/>
      <c r="L326" s="23"/>
      <c r="M326" s="16"/>
    </row>
    <row r="327" spans="9:13" ht="11.45" customHeight="1" x14ac:dyDescent="0.25">
      <c r="I327" s="16"/>
      <c r="J327" s="18"/>
      <c r="K327" s="18"/>
      <c r="L327" s="23"/>
      <c r="M327" s="16"/>
    </row>
    <row r="328" spans="9:13" ht="11.45" customHeight="1" x14ac:dyDescent="0.25">
      <c r="I328" s="16"/>
      <c r="J328" s="18"/>
      <c r="K328" s="18"/>
      <c r="L328" s="23"/>
      <c r="M328" s="16"/>
    </row>
    <row r="329" spans="9:13" ht="11.45" customHeight="1" x14ac:dyDescent="0.25">
      <c r="I329" s="16"/>
      <c r="J329" s="18"/>
      <c r="K329" s="18"/>
      <c r="L329" s="23"/>
      <c r="M329" s="16"/>
    </row>
    <row r="330" spans="9:13" ht="11.45" customHeight="1" x14ac:dyDescent="0.25">
      <c r="I330" s="16"/>
      <c r="J330" s="18"/>
      <c r="K330" s="18"/>
      <c r="L330" s="23"/>
      <c r="M330" s="16"/>
    </row>
    <row r="331" spans="9:13" ht="11.45" customHeight="1" x14ac:dyDescent="0.25">
      <c r="I331" s="16"/>
      <c r="J331" s="18"/>
      <c r="K331" s="18"/>
      <c r="L331" s="23"/>
      <c r="M331" s="16"/>
    </row>
    <row r="332" spans="9:13" ht="11.45" customHeight="1" x14ac:dyDescent="0.25">
      <c r="I332" s="16"/>
      <c r="J332" s="18"/>
      <c r="K332" s="18"/>
      <c r="L332" s="23"/>
      <c r="M332" s="16"/>
    </row>
    <row r="333" spans="9:13" ht="11.45" customHeight="1" x14ac:dyDescent="0.25">
      <c r="I333" s="16"/>
      <c r="J333" s="18"/>
      <c r="K333" s="18"/>
      <c r="L333" s="23"/>
      <c r="M333" s="16"/>
    </row>
    <row r="334" spans="9:13" ht="11.45" customHeight="1" x14ac:dyDescent="0.25">
      <c r="I334" s="16"/>
      <c r="J334" s="18"/>
      <c r="K334" s="18"/>
      <c r="L334" s="23"/>
      <c r="M334" s="16"/>
    </row>
    <row r="335" spans="9:13" ht="11.45" customHeight="1" x14ac:dyDescent="0.25">
      <c r="I335" s="16"/>
      <c r="J335" s="18"/>
      <c r="K335" s="18"/>
      <c r="L335" s="23"/>
      <c r="M335" s="16"/>
    </row>
    <row r="336" spans="9:13" ht="11.45" customHeight="1" x14ac:dyDescent="0.25">
      <c r="I336" s="16"/>
      <c r="J336" s="18"/>
      <c r="K336" s="18"/>
      <c r="L336" s="23"/>
      <c r="M336" s="16"/>
    </row>
    <row r="337" spans="9:13" ht="11.45" customHeight="1" x14ac:dyDescent="0.25">
      <c r="I337" s="16"/>
      <c r="J337" s="18"/>
      <c r="K337" s="18"/>
      <c r="L337" s="23"/>
      <c r="M337" s="16"/>
    </row>
    <row r="338" spans="9:13" ht="11.45" customHeight="1" x14ac:dyDescent="0.25">
      <c r="I338" s="16"/>
      <c r="J338" s="18"/>
      <c r="K338" s="18"/>
      <c r="L338" s="23"/>
      <c r="M338" s="16"/>
    </row>
    <row r="339" spans="9:13" ht="11.45" customHeight="1" x14ac:dyDescent="0.25">
      <c r="I339" s="16"/>
      <c r="J339" s="18"/>
      <c r="K339" s="18"/>
      <c r="L339" s="23"/>
      <c r="M339" s="16"/>
    </row>
    <row r="340" spans="9:13" ht="11.45" customHeight="1" x14ac:dyDescent="0.25">
      <c r="I340" s="16"/>
      <c r="J340" s="18"/>
      <c r="K340" s="18"/>
      <c r="L340" s="23"/>
      <c r="M340" s="16"/>
    </row>
    <row r="341" spans="9:13" ht="11.45" customHeight="1" x14ac:dyDescent="0.25">
      <c r="I341" s="16"/>
      <c r="J341" s="18"/>
      <c r="K341" s="18"/>
      <c r="L341" s="23"/>
      <c r="M341" s="16"/>
    </row>
    <row r="342" spans="9:13" ht="11.45" customHeight="1" x14ac:dyDescent="0.25">
      <c r="I342" s="16"/>
      <c r="J342" s="18"/>
      <c r="K342" s="18"/>
      <c r="L342" s="23"/>
      <c r="M342" s="16"/>
    </row>
    <row r="343" spans="9:13" ht="11.45" customHeight="1" x14ac:dyDescent="0.25">
      <c r="I343" s="16"/>
      <c r="J343" s="18"/>
      <c r="K343" s="18"/>
      <c r="L343" s="23"/>
      <c r="M343" s="16"/>
    </row>
    <row r="344" spans="9:13" ht="11.45" customHeight="1" x14ac:dyDescent="0.25">
      <c r="I344" s="16"/>
      <c r="J344" s="18"/>
      <c r="K344" s="18"/>
      <c r="L344" s="23"/>
      <c r="M344" s="16"/>
    </row>
    <row r="345" spans="9:13" ht="11.45" customHeight="1" x14ac:dyDescent="0.25">
      <c r="I345" s="16"/>
      <c r="J345" s="18"/>
      <c r="K345" s="18"/>
      <c r="L345" s="23"/>
      <c r="M345" s="16"/>
    </row>
    <row r="346" spans="9:13" ht="11.45" customHeight="1" x14ac:dyDescent="0.25">
      <c r="I346" s="16"/>
      <c r="J346" s="18"/>
      <c r="K346" s="18"/>
      <c r="L346" s="23"/>
      <c r="M346" s="16"/>
    </row>
    <row r="347" spans="9:13" ht="11.45" customHeight="1" x14ac:dyDescent="0.25">
      <c r="I347" s="16"/>
      <c r="J347" s="18"/>
      <c r="K347" s="18"/>
      <c r="L347" s="23"/>
      <c r="M347" s="16"/>
    </row>
    <row r="348" spans="9:13" ht="11.45" customHeight="1" x14ac:dyDescent="0.25">
      <c r="I348" s="16"/>
      <c r="J348" s="18"/>
      <c r="K348" s="18"/>
      <c r="L348" s="23"/>
      <c r="M348" s="16"/>
    </row>
    <row r="349" spans="9:13" ht="11.45" customHeight="1" x14ac:dyDescent="0.25">
      <c r="I349" s="16"/>
      <c r="J349" s="18"/>
      <c r="K349" s="18"/>
      <c r="L349" s="23"/>
      <c r="M349" s="16"/>
    </row>
    <row r="350" spans="9:13" ht="11.45" customHeight="1" x14ac:dyDescent="0.25">
      <c r="I350" s="16"/>
      <c r="J350" s="18"/>
      <c r="K350" s="18"/>
      <c r="L350" s="23"/>
      <c r="M350" s="16"/>
    </row>
    <row r="351" spans="9:13" ht="11.45" customHeight="1" x14ac:dyDescent="0.25">
      <c r="I351" s="16"/>
      <c r="J351" s="18"/>
      <c r="K351" s="18"/>
      <c r="L351" s="23"/>
      <c r="M351" s="16"/>
    </row>
    <row r="352" spans="9:13" ht="11.45" customHeight="1" x14ac:dyDescent="0.25">
      <c r="I352" s="16"/>
      <c r="J352" s="18"/>
      <c r="K352" s="18"/>
      <c r="L352" s="23"/>
      <c r="M352" s="16"/>
    </row>
    <row r="353" spans="9:13" ht="11.45" customHeight="1" x14ac:dyDescent="0.25">
      <c r="I353" s="16"/>
      <c r="J353" s="18"/>
      <c r="K353" s="18"/>
      <c r="L353" s="23"/>
      <c r="M353" s="16"/>
    </row>
    <row r="354" spans="9:13" ht="11.45" customHeight="1" x14ac:dyDescent="0.25">
      <c r="I354" s="16"/>
      <c r="J354" s="18"/>
      <c r="K354" s="18"/>
      <c r="L354" s="23"/>
      <c r="M354" s="16"/>
    </row>
    <row r="355" spans="9:13" ht="11.45" customHeight="1" x14ac:dyDescent="0.25">
      <c r="I355" s="16"/>
      <c r="J355" s="18"/>
      <c r="K355" s="18"/>
      <c r="L355" s="23"/>
      <c r="M355" s="16"/>
    </row>
    <row r="356" spans="9:13" ht="11.45" customHeight="1" x14ac:dyDescent="0.25">
      <c r="I356" s="16"/>
      <c r="J356" s="18"/>
      <c r="K356" s="18"/>
      <c r="L356" s="23"/>
      <c r="M356" s="16"/>
    </row>
    <row r="357" spans="9:13" ht="11.45" customHeight="1" x14ac:dyDescent="0.25">
      <c r="I357" s="16"/>
      <c r="J357" s="18"/>
      <c r="K357" s="18"/>
      <c r="L357" s="23"/>
      <c r="M357" s="16"/>
    </row>
    <row r="358" spans="9:13" ht="11.45" customHeight="1" x14ac:dyDescent="0.25">
      <c r="I358" s="16"/>
      <c r="J358" s="18"/>
      <c r="K358" s="18"/>
      <c r="L358" s="23"/>
      <c r="M358" s="16"/>
    </row>
    <row r="359" spans="9:13" ht="11.45" customHeight="1" x14ac:dyDescent="0.25">
      <c r="I359" s="16"/>
      <c r="J359" s="18"/>
      <c r="K359" s="18"/>
      <c r="L359" s="23"/>
      <c r="M359" s="16"/>
    </row>
    <row r="360" spans="9:13" ht="11.45" customHeight="1" x14ac:dyDescent="0.25">
      <c r="I360" s="16"/>
      <c r="J360" s="18"/>
      <c r="K360" s="18"/>
      <c r="L360" s="23"/>
      <c r="M360" s="16"/>
    </row>
    <row r="361" spans="9:13" ht="11.45" customHeight="1" x14ac:dyDescent="0.25">
      <c r="I361" s="16"/>
      <c r="J361" s="18"/>
      <c r="K361" s="18"/>
      <c r="L361" s="23"/>
      <c r="M361" s="16"/>
    </row>
    <row r="362" spans="9:13" ht="11.45" customHeight="1" x14ac:dyDescent="0.25">
      <c r="I362" s="16"/>
      <c r="J362" s="18"/>
      <c r="K362" s="18"/>
      <c r="L362" s="23"/>
      <c r="M362" s="16"/>
    </row>
    <row r="363" spans="9:13" ht="11.45" customHeight="1" x14ac:dyDescent="0.25">
      <c r="I363" s="16"/>
      <c r="J363" s="18"/>
      <c r="K363" s="18"/>
      <c r="L363" s="23"/>
      <c r="M363" s="16"/>
    </row>
    <row r="364" spans="9:13" ht="11.45" customHeight="1" x14ac:dyDescent="0.25">
      <c r="I364" s="16"/>
      <c r="J364" s="18"/>
      <c r="K364" s="18"/>
      <c r="L364" s="23"/>
      <c r="M364" s="16"/>
    </row>
    <row r="365" spans="9:13" ht="11.45" customHeight="1" x14ac:dyDescent="0.25">
      <c r="I365" s="16"/>
      <c r="J365" s="18"/>
      <c r="K365" s="18"/>
      <c r="L365" s="23"/>
      <c r="M365" s="16"/>
    </row>
    <row r="366" spans="9:13" ht="11.45" customHeight="1" x14ac:dyDescent="0.25">
      <c r="I366" s="16"/>
      <c r="J366" s="18"/>
      <c r="K366" s="18"/>
      <c r="L366" s="23"/>
      <c r="M366" s="16"/>
    </row>
    <row r="367" spans="9:13" ht="11.45" customHeight="1" x14ac:dyDescent="0.25">
      <c r="I367" s="16"/>
      <c r="J367" s="18"/>
      <c r="K367" s="18"/>
      <c r="L367" s="23"/>
      <c r="M367" s="16"/>
    </row>
    <row r="368" spans="9:13" ht="11.45" customHeight="1" x14ac:dyDescent="0.25">
      <c r="I368" s="16"/>
      <c r="J368" s="18"/>
      <c r="K368" s="18"/>
      <c r="L368" s="23"/>
      <c r="M368" s="16"/>
    </row>
    <row r="369" spans="9:13" ht="11.45" customHeight="1" x14ac:dyDescent="0.25">
      <c r="I369" s="16"/>
      <c r="J369" s="18"/>
      <c r="K369" s="18"/>
      <c r="L369" s="23"/>
      <c r="M369" s="16"/>
    </row>
    <row r="370" spans="9:13" ht="11.45" customHeight="1" x14ac:dyDescent="0.25">
      <c r="I370" s="16"/>
      <c r="J370" s="18"/>
      <c r="K370" s="18"/>
      <c r="L370" s="23"/>
      <c r="M370" s="16"/>
    </row>
    <row r="371" spans="9:13" ht="11.45" customHeight="1" x14ac:dyDescent="0.25">
      <c r="I371" s="16"/>
      <c r="J371" s="18"/>
      <c r="K371" s="18"/>
      <c r="L371" s="23"/>
      <c r="M371" s="16"/>
    </row>
    <row r="372" spans="9:13" ht="11.45" customHeight="1" x14ac:dyDescent="0.25">
      <c r="I372" s="16"/>
      <c r="J372" s="18"/>
      <c r="K372" s="18"/>
      <c r="L372" s="23"/>
      <c r="M372" s="16"/>
    </row>
    <row r="373" spans="9:13" ht="11.45" customHeight="1" x14ac:dyDescent="0.25">
      <c r="I373" s="16"/>
      <c r="J373" s="18"/>
      <c r="K373" s="18"/>
      <c r="L373" s="23"/>
      <c r="M373" s="16"/>
    </row>
    <row r="374" spans="9:13" ht="11.45" customHeight="1" x14ac:dyDescent="0.25">
      <c r="I374" s="16"/>
      <c r="J374" s="18"/>
      <c r="K374" s="18"/>
      <c r="L374" s="23"/>
      <c r="M374" s="16"/>
    </row>
    <row r="375" spans="9:13" ht="11.45" customHeight="1" x14ac:dyDescent="0.25">
      <c r="I375" s="16"/>
      <c r="J375" s="18"/>
      <c r="K375" s="18"/>
      <c r="L375" s="23"/>
      <c r="M375" s="16"/>
    </row>
    <row r="376" spans="9:13" ht="11.45" customHeight="1" x14ac:dyDescent="0.25">
      <c r="I376" s="16"/>
      <c r="J376" s="18"/>
      <c r="K376" s="18"/>
      <c r="L376" s="23"/>
      <c r="M376" s="16"/>
    </row>
    <row r="377" spans="9:13" ht="11.45" customHeight="1" x14ac:dyDescent="0.25">
      <c r="I377" s="16"/>
      <c r="J377" s="18"/>
      <c r="K377" s="18"/>
      <c r="L377" s="23"/>
      <c r="M377" s="16"/>
    </row>
    <row r="378" spans="9:13" ht="11.45" customHeight="1" x14ac:dyDescent="0.25">
      <c r="I378" s="16"/>
      <c r="J378" s="18"/>
      <c r="K378" s="18"/>
      <c r="L378" s="23"/>
      <c r="M378" s="16"/>
    </row>
    <row r="379" spans="9:13" ht="11.45" customHeight="1" x14ac:dyDescent="0.25">
      <c r="I379" s="16"/>
      <c r="J379" s="18"/>
      <c r="K379" s="18"/>
      <c r="L379" s="23"/>
      <c r="M379" s="16"/>
    </row>
    <row r="380" spans="9:13" ht="11.45" customHeight="1" x14ac:dyDescent="0.25">
      <c r="I380" s="16"/>
      <c r="J380" s="18"/>
      <c r="K380" s="18"/>
      <c r="L380" s="23"/>
      <c r="M380" s="16"/>
    </row>
    <row r="381" spans="9:13" ht="11.45" customHeight="1" x14ac:dyDescent="0.25">
      <c r="I381" s="16"/>
      <c r="J381" s="18"/>
      <c r="K381" s="18"/>
      <c r="L381" s="23"/>
      <c r="M381" s="16"/>
    </row>
    <row r="382" spans="9:13" ht="11.45" customHeight="1" x14ac:dyDescent="0.25">
      <c r="I382" s="16"/>
      <c r="J382" s="18"/>
      <c r="K382" s="18"/>
      <c r="L382" s="23"/>
      <c r="M382" s="16"/>
    </row>
    <row r="383" spans="9:13" ht="11.45" customHeight="1" x14ac:dyDescent="0.25">
      <c r="I383" s="16"/>
      <c r="J383" s="18"/>
      <c r="K383" s="18"/>
      <c r="L383" s="23"/>
      <c r="M383" s="16"/>
    </row>
    <row r="384" spans="9:13" ht="11.45" customHeight="1" x14ac:dyDescent="0.25">
      <c r="I384" s="16"/>
      <c r="J384" s="18"/>
      <c r="K384" s="18"/>
      <c r="L384" s="23"/>
      <c r="M384" s="16"/>
    </row>
    <row r="385" spans="9:13" ht="11.45" customHeight="1" x14ac:dyDescent="0.25">
      <c r="I385" s="16"/>
      <c r="J385" s="18"/>
      <c r="K385" s="18"/>
      <c r="L385" s="23"/>
      <c r="M385" s="16"/>
    </row>
    <row r="386" spans="9:13" ht="11.45" customHeight="1" x14ac:dyDescent="0.25">
      <c r="I386" s="16"/>
      <c r="J386" s="18"/>
      <c r="K386" s="18"/>
      <c r="L386" s="23"/>
      <c r="M386" s="16"/>
    </row>
    <row r="387" spans="9:13" ht="11.45" customHeight="1" x14ac:dyDescent="0.25">
      <c r="I387" s="16"/>
      <c r="J387" s="18"/>
      <c r="K387" s="18"/>
      <c r="L387" s="23"/>
      <c r="M387" s="16"/>
    </row>
    <row r="388" spans="9:13" ht="11.45" customHeight="1" x14ac:dyDescent="0.25">
      <c r="I388" s="16"/>
      <c r="J388" s="18"/>
      <c r="K388" s="18"/>
      <c r="L388" s="23"/>
      <c r="M388" s="16"/>
    </row>
    <row r="389" spans="9:13" ht="11.45" customHeight="1" x14ac:dyDescent="0.25">
      <c r="I389" s="16"/>
      <c r="J389" s="18"/>
      <c r="K389" s="18"/>
      <c r="L389" s="23"/>
      <c r="M389" s="16"/>
    </row>
    <row r="390" spans="9:13" ht="11.45" customHeight="1" x14ac:dyDescent="0.25">
      <c r="I390" s="16"/>
      <c r="J390" s="18"/>
      <c r="K390" s="18"/>
      <c r="L390" s="23"/>
      <c r="M390" s="16"/>
    </row>
    <row r="391" spans="9:13" ht="11.45" customHeight="1" x14ac:dyDescent="0.25">
      <c r="I391" s="16"/>
      <c r="J391" s="18"/>
      <c r="K391" s="18"/>
      <c r="L391" s="23"/>
      <c r="M391" s="16"/>
    </row>
    <row r="392" spans="9:13" ht="11.45" customHeight="1" x14ac:dyDescent="0.25">
      <c r="I392" s="16"/>
      <c r="J392" s="18"/>
      <c r="K392" s="18"/>
      <c r="L392" s="23"/>
      <c r="M392" s="16"/>
    </row>
    <row r="393" spans="9:13" ht="11.45" customHeight="1" x14ac:dyDescent="0.25">
      <c r="I393" s="16"/>
      <c r="J393" s="18"/>
      <c r="K393" s="18"/>
      <c r="L393" s="23"/>
      <c r="M393" s="16"/>
    </row>
    <row r="394" spans="9:13" ht="11.45" customHeight="1" x14ac:dyDescent="0.25">
      <c r="I394" s="16"/>
      <c r="J394" s="18"/>
      <c r="K394" s="18"/>
      <c r="L394" s="23"/>
      <c r="M394" s="16"/>
    </row>
    <row r="395" spans="9:13" ht="11.45" customHeight="1" x14ac:dyDescent="0.25">
      <c r="I395" s="16"/>
      <c r="J395" s="18"/>
      <c r="K395" s="18"/>
      <c r="L395" s="23"/>
      <c r="M395" s="16"/>
    </row>
    <row r="396" spans="9:13" ht="11.45" customHeight="1" x14ac:dyDescent="0.25">
      <c r="I396" s="16"/>
      <c r="J396" s="18"/>
      <c r="K396" s="18"/>
      <c r="L396" s="23"/>
      <c r="M396" s="16"/>
    </row>
    <row r="397" spans="9:13" ht="11.45" customHeight="1" x14ac:dyDescent="0.25">
      <c r="I397" s="16"/>
      <c r="J397" s="18"/>
      <c r="K397" s="18"/>
      <c r="L397" s="23"/>
      <c r="M397" s="16"/>
    </row>
    <row r="398" spans="9:13" ht="11.45" customHeight="1" x14ac:dyDescent="0.25">
      <c r="I398" s="16"/>
      <c r="J398" s="18"/>
      <c r="K398" s="18"/>
      <c r="L398" s="23"/>
      <c r="M398" s="16"/>
    </row>
    <row r="399" spans="9:13" ht="11.45" customHeight="1" x14ac:dyDescent="0.25">
      <c r="I399" s="16"/>
      <c r="J399" s="18"/>
      <c r="K399" s="18"/>
      <c r="L399" s="23"/>
      <c r="M399" s="16"/>
    </row>
    <row r="400" spans="9:13" ht="11.45" customHeight="1" x14ac:dyDescent="0.25">
      <c r="I400" s="16"/>
      <c r="J400" s="18"/>
      <c r="K400" s="18"/>
      <c r="L400" s="23"/>
      <c r="M400" s="16"/>
    </row>
    <row r="401" spans="9:13" ht="11.45" customHeight="1" x14ac:dyDescent="0.25">
      <c r="I401" s="16"/>
      <c r="J401" s="18"/>
      <c r="K401" s="18"/>
      <c r="L401" s="23"/>
      <c r="M401" s="16"/>
    </row>
    <row r="402" spans="9:13" ht="11.45" customHeight="1" x14ac:dyDescent="0.25">
      <c r="I402" s="16"/>
      <c r="J402" s="18"/>
      <c r="K402" s="18"/>
      <c r="L402" s="23"/>
      <c r="M402" s="16"/>
    </row>
    <row r="403" spans="9:13" ht="11.45" customHeight="1" x14ac:dyDescent="0.25">
      <c r="I403" s="16"/>
      <c r="J403" s="18"/>
      <c r="K403" s="18"/>
      <c r="L403" s="23"/>
      <c r="M403" s="16"/>
    </row>
    <row r="404" spans="9:13" ht="11.45" customHeight="1" x14ac:dyDescent="0.25">
      <c r="I404" s="16"/>
      <c r="J404" s="18"/>
      <c r="K404" s="18"/>
      <c r="L404" s="23"/>
      <c r="M404" s="16"/>
    </row>
    <row r="405" spans="9:13" ht="11.45" customHeight="1" x14ac:dyDescent="0.25">
      <c r="I405" s="16"/>
      <c r="J405" s="18"/>
      <c r="K405" s="18"/>
      <c r="L405" s="23"/>
      <c r="M405" s="16"/>
    </row>
    <row r="406" spans="9:13" ht="11.45" customHeight="1" x14ac:dyDescent="0.25">
      <c r="I406" s="16"/>
      <c r="J406" s="18"/>
      <c r="K406" s="18"/>
      <c r="L406" s="23"/>
      <c r="M406" s="16"/>
    </row>
    <row r="407" spans="9:13" ht="11.45" customHeight="1" x14ac:dyDescent="0.25">
      <c r="I407" s="16"/>
      <c r="J407" s="18"/>
      <c r="K407" s="18"/>
      <c r="L407" s="23"/>
      <c r="M407" s="16"/>
    </row>
    <row r="408" spans="9:13" ht="11.45" customHeight="1" x14ac:dyDescent="0.25">
      <c r="I408" s="16"/>
      <c r="J408" s="18"/>
      <c r="K408" s="18"/>
      <c r="L408" s="23"/>
      <c r="M408" s="16"/>
    </row>
    <row r="409" spans="9:13" ht="11.45" customHeight="1" x14ac:dyDescent="0.25">
      <c r="I409" s="16"/>
      <c r="J409" s="18"/>
      <c r="K409" s="18"/>
      <c r="L409" s="23"/>
      <c r="M409" s="16"/>
    </row>
    <row r="410" spans="9:13" ht="11.45" customHeight="1" x14ac:dyDescent="0.25">
      <c r="I410" s="16"/>
      <c r="J410" s="18"/>
      <c r="K410" s="18"/>
      <c r="L410" s="23"/>
      <c r="M410" s="16"/>
    </row>
    <row r="411" spans="9:13" ht="11.45" customHeight="1" x14ac:dyDescent="0.25">
      <c r="I411" s="16"/>
      <c r="J411" s="18"/>
      <c r="K411" s="18"/>
      <c r="L411" s="23"/>
      <c r="M411" s="16"/>
    </row>
    <row r="412" spans="9:13" ht="11.45" customHeight="1" x14ac:dyDescent="0.25">
      <c r="I412" s="16"/>
      <c r="J412" s="18"/>
      <c r="K412" s="18"/>
      <c r="L412" s="23"/>
      <c r="M412" s="16"/>
    </row>
    <row r="413" spans="9:13" ht="11.45" customHeight="1" x14ac:dyDescent="0.25">
      <c r="I413" s="16"/>
      <c r="J413" s="18"/>
      <c r="K413" s="18"/>
      <c r="L413" s="23"/>
      <c r="M413" s="16"/>
    </row>
    <row r="414" spans="9:13" ht="11.45" customHeight="1" x14ac:dyDescent="0.25">
      <c r="I414" s="16"/>
      <c r="J414" s="18"/>
      <c r="K414" s="18"/>
      <c r="L414" s="23"/>
      <c r="M414" s="16"/>
    </row>
    <row r="415" spans="9:13" ht="11.45" customHeight="1" x14ac:dyDescent="0.25">
      <c r="I415" s="16"/>
      <c r="J415" s="18"/>
      <c r="K415" s="18"/>
      <c r="L415" s="23"/>
      <c r="M415" s="16"/>
    </row>
    <row r="416" spans="9:13" ht="11.45" customHeight="1" x14ac:dyDescent="0.25">
      <c r="I416" s="16"/>
      <c r="J416" s="18"/>
      <c r="K416" s="18"/>
      <c r="L416" s="23"/>
      <c r="M416" s="16"/>
    </row>
    <row r="417" spans="9:13" ht="11.45" customHeight="1" x14ac:dyDescent="0.25">
      <c r="I417" s="16"/>
      <c r="J417" s="18"/>
      <c r="K417" s="18"/>
      <c r="L417" s="23"/>
      <c r="M417" s="16"/>
    </row>
    <row r="418" spans="9:13" ht="11.45" customHeight="1" x14ac:dyDescent="0.25">
      <c r="I418" s="16"/>
      <c r="J418" s="18"/>
      <c r="K418" s="18"/>
      <c r="L418" s="23"/>
      <c r="M418" s="16"/>
    </row>
    <row r="419" spans="9:13" ht="11.45" customHeight="1" x14ac:dyDescent="0.25">
      <c r="I419" s="16"/>
      <c r="J419" s="18"/>
      <c r="K419" s="18"/>
      <c r="L419" s="23"/>
      <c r="M419" s="16"/>
    </row>
    <row r="420" spans="9:13" ht="11.45" customHeight="1" x14ac:dyDescent="0.25">
      <c r="I420" s="16"/>
      <c r="J420" s="18"/>
      <c r="K420" s="18"/>
      <c r="L420" s="23"/>
      <c r="M420" s="16"/>
    </row>
    <row r="421" spans="9:13" ht="11.45" customHeight="1" x14ac:dyDescent="0.25">
      <c r="I421" s="16"/>
      <c r="J421" s="18"/>
      <c r="K421" s="18"/>
      <c r="L421" s="23"/>
      <c r="M421" s="16"/>
    </row>
    <row r="422" spans="9:13" ht="11.45" customHeight="1" x14ac:dyDescent="0.25">
      <c r="I422" s="16"/>
      <c r="J422" s="18"/>
      <c r="K422" s="18"/>
      <c r="L422" s="23"/>
      <c r="M422" s="16"/>
    </row>
    <row r="423" spans="9:13" ht="11.45" customHeight="1" x14ac:dyDescent="0.25">
      <c r="I423" s="16"/>
      <c r="J423" s="18"/>
      <c r="K423" s="18"/>
      <c r="L423" s="23"/>
      <c r="M423" s="16"/>
    </row>
    <row r="424" spans="9:13" ht="11.45" customHeight="1" x14ac:dyDescent="0.25">
      <c r="I424" s="16"/>
      <c r="J424" s="18"/>
      <c r="K424" s="18"/>
      <c r="L424" s="23"/>
      <c r="M424" s="16"/>
    </row>
    <row r="425" spans="9:13" ht="11.45" customHeight="1" x14ac:dyDescent="0.25">
      <c r="I425" s="16"/>
      <c r="J425" s="18"/>
      <c r="K425" s="18"/>
      <c r="L425" s="23"/>
      <c r="M425" s="16"/>
    </row>
    <row r="426" spans="9:13" ht="11.45" customHeight="1" x14ac:dyDescent="0.25">
      <c r="I426" s="16"/>
      <c r="J426" s="18"/>
      <c r="K426" s="18"/>
      <c r="L426" s="23"/>
      <c r="M426" s="16"/>
    </row>
    <row r="427" spans="9:13" ht="11.45" customHeight="1" x14ac:dyDescent="0.25">
      <c r="I427" s="16"/>
      <c r="J427" s="18"/>
      <c r="K427" s="18"/>
      <c r="L427" s="23"/>
      <c r="M427" s="16"/>
    </row>
    <row r="428" spans="9:13" ht="11.45" customHeight="1" x14ac:dyDescent="0.25">
      <c r="I428" s="16"/>
      <c r="J428" s="18"/>
      <c r="K428" s="18"/>
      <c r="L428" s="23"/>
      <c r="M428" s="16"/>
    </row>
    <row r="429" spans="9:13" ht="11.45" customHeight="1" x14ac:dyDescent="0.25">
      <c r="I429" s="16"/>
      <c r="J429" s="18"/>
      <c r="K429" s="18"/>
      <c r="L429" s="23"/>
      <c r="M429" s="16"/>
    </row>
    <row r="430" spans="9:13" ht="11.45" customHeight="1" x14ac:dyDescent="0.25">
      <c r="I430" s="16"/>
      <c r="J430" s="18"/>
      <c r="K430" s="18"/>
      <c r="L430" s="23"/>
      <c r="M430" s="16"/>
    </row>
    <row r="431" spans="9:13" ht="11.45" customHeight="1" x14ac:dyDescent="0.25">
      <c r="I431" s="16"/>
      <c r="J431" s="18"/>
      <c r="K431" s="18"/>
      <c r="L431" s="23"/>
      <c r="M431" s="16"/>
    </row>
    <row r="432" spans="9:13" ht="11.45" customHeight="1" x14ac:dyDescent="0.25">
      <c r="I432" s="16"/>
      <c r="J432" s="18"/>
      <c r="K432" s="18"/>
      <c r="L432" s="23"/>
      <c r="M432" s="16"/>
    </row>
    <row r="433" spans="9:13" ht="11.45" customHeight="1" x14ac:dyDescent="0.25">
      <c r="I433" s="16"/>
      <c r="J433" s="18"/>
      <c r="K433" s="18"/>
      <c r="L433" s="23"/>
      <c r="M433" s="16"/>
    </row>
    <row r="434" spans="9:13" ht="11.45" customHeight="1" x14ac:dyDescent="0.25">
      <c r="I434" s="16"/>
      <c r="J434" s="18"/>
      <c r="K434" s="18"/>
      <c r="L434" s="23"/>
      <c r="M434" s="16"/>
    </row>
    <row r="435" spans="9:13" ht="11.45" customHeight="1" x14ac:dyDescent="0.25">
      <c r="I435" s="16"/>
      <c r="J435" s="18"/>
      <c r="K435" s="18"/>
      <c r="L435" s="23"/>
      <c r="M435" s="16"/>
    </row>
    <row r="436" spans="9:13" ht="11.45" customHeight="1" x14ac:dyDescent="0.25">
      <c r="I436" s="16"/>
      <c r="J436" s="18"/>
      <c r="K436" s="18"/>
      <c r="L436" s="23"/>
      <c r="M436" s="16"/>
    </row>
    <row r="437" spans="9:13" ht="11.45" customHeight="1" x14ac:dyDescent="0.25">
      <c r="I437" s="16"/>
      <c r="J437" s="18"/>
      <c r="K437" s="18"/>
      <c r="L437" s="23"/>
      <c r="M437" s="16"/>
    </row>
    <row r="438" spans="9:13" ht="11.45" customHeight="1" x14ac:dyDescent="0.25">
      <c r="I438" s="16"/>
      <c r="J438" s="18"/>
      <c r="K438" s="18"/>
      <c r="L438" s="23"/>
      <c r="M438" s="16"/>
    </row>
    <row r="439" spans="9:13" ht="11.45" customHeight="1" x14ac:dyDescent="0.25">
      <c r="I439" s="16"/>
      <c r="J439" s="18"/>
      <c r="K439" s="18"/>
      <c r="L439" s="23"/>
      <c r="M439" s="16"/>
    </row>
    <row r="440" spans="9:13" ht="11.45" customHeight="1" x14ac:dyDescent="0.25">
      <c r="I440" s="16"/>
      <c r="J440" s="18"/>
      <c r="K440" s="18"/>
      <c r="L440" s="23"/>
      <c r="M440" s="16"/>
    </row>
    <row r="441" spans="9:13" ht="11.45" customHeight="1" x14ac:dyDescent="0.25">
      <c r="I441" s="16"/>
      <c r="J441" s="18"/>
      <c r="K441" s="18"/>
      <c r="L441" s="23"/>
      <c r="M441" s="16"/>
    </row>
    <row r="442" spans="9:13" ht="11.45" customHeight="1" x14ac:dyDescent="0.25">
      <c r="I442" s="16"/>
      <c r="J442" s="18"/>
      <c r="K442" s="18"/>
      <c r="L442" s="23"/>
      <c r="M442" s="16"/>
    </row>
    <row r="443" spans="9:13" ht="11.45" customHeight="1" x14ac:dyDescent="0.25">
      <c r="I443" s="16"/>
      <c r="J443" s="18"/>
      <c r="K443" s="18"/>
      <c r="L443" s="23"/>
      <c r="M443" s="16"/>
    </row>
    <row r="444" spans="9:13" ht="11.45" customHeight="1" x14ac:dyDescent="0.25">
      <c r="I444" s="16"/>
      <c r="J444" s="18"/>
      <c r="K444" s="18"/>
      <c r="L444" s="23"/>
      <c r="M444" s="16"/>
    </row>
    <row r="445" spans="9:13" ht="11.45" customHeight="1" x14ac:dyDescent="0.25">
      <c r="I445" s="16"/>
      <c r="J445" s="18"/>
      <c r="K445" s="18"/>
      <c r="L445" s="23"/>
      <c r="M445" s="16"/>
    </row>
    <row r="446" spans="9:13" ht="11.45" customHeight="1" x14ac:dyDescent="0.25">
      <c r="I446" s="16"/>
      <c r="J446" s="18"/>
      <c r="K446" s="18"/>
      <c r="L446" s="23"/>
      <c r="M446" s="16"/>
    </row>
    <row r="447" spans="9:13" ht="11.45" customHeight="1" x14ac:dyDescent="0.25">
      <c r="I447" s="16"/>
      <c r="J447" s="18"/>
      <c r="K447" s="18"/>
      <c r="L447" s="23"/>
      <c r="M447" s="16"/>
    </row>
    <row r="448" spans="9:13" ht="11.45" customHeight="1" x14ac:dyDescent="0.25">
      <c r="I448" s="16"/>
      <c r="J448" s="18"/>
      <c r="K448" s="18"/>
      <c r="L448" s="23"/>
      <c r="M448" s="16"/>
    </row>
    <row r="449" spans="9:13" ht="11.45" customHeight="1" x14ac:dyDescent="0.25">
      <c r="I449" s="16"/>
      <c r="J449" s="18"/>
      <c r="K449" s="18"/>
      <c r="L449" s="23"/>
      <c r="M449" s="16"/>
    </row>
    <row r="450" spans="9:13" ht="11.45" customHeight="1" x14ac:dyDescent="0.25">
      <c r="I450" s="16"/>
      <c r="J450" s="18"/>
      <c r="K450" s="18"/>
      <c r="L450" s="23"/>
      <c r="M450" s="16"/>
    </row>
    <row r="451" spans="9:13" ht="11.45" customHeight="1" x14ac:dyDescent="0.25">
      <c r="I451" s="16"/>
      <c r="J451" s="18"/>
      <c r="K451" s="18"/>
      <c r="L451" s="23"/>
      <c r="M451" s="16"/>
    </row>
    <row r="452" spans="9:13" ht="11.45" customHeight="1" x14ac:dyDescent="0.25">
      <c r="I452" s="16"/>
      <c r="J452" s="18"/>
      <c r="K452" s="18"/>
      <c r="L452" s="23"/>
      <c r="M452" s="16"/>
    </row>
    <row r="453" spans="9:13" ht="11.45" customHeight="1" x14ac:dyDescent="0.25">
      <c r="I453" s="16"/>
      <c r="J453" s="18"/>
      <c r="K453" s="18"/>
      <c r="L453" s="23"/>
      <c r="M453" s="16"/>
    </row>
    <row r="454" spans="9:13" ht="11.45" customHeight="1" x14ac:dyDescent="0.25">
      <c r="I454" s="16"/>
      <c r="J454" s="18"/>
      <c r="K454" s="18"/>
      <c r="L454" s="23"/>
      <c r="M454" s="16"/>
    </row>
    <row r="455" spans="9:13" ht="11.45" customHeight="1" x14ac:dyDescent="0.25">
      <c r="I455" s="16"/>
      <c r="J455" s="18"/>
      <c r="K455" s="18"/>
      <c r="L455" s="23"/>
      <c r="M455" s="16"/>
    </row>
    <row r="456" spans="9:13" ht="11.45" customHeight="1" x14ac:dyDescent="0.25">
      <c r="I456" s="16"/>
      <c r="J456" s="18"/>
      <c r="K456" s="18"/>
      <c r="L456" s="23"/>
      <c r="M456" s="16"/>
    </row>
    <row r="457" spans="9:13" ht="11.45" customHeight="1" x14ac:dyDescent="0.25">
      <c r="I457" s="16"/>
      <c r="J457" s="18"/>
      <c r="K457" s="18"/>
      <c r="L457" s="23"/>
      <c r="M457" s="16"/>
    </row>
    <row r="458" spans="9:13" ht="11.45" customHeight="1" x14ac:dyDescent="0.25">
      <c r="I458" s="16"/>
      <c r="J458" s="18"/>
      <c r="K458" s="18"/>
      <c r="L458" s="23"/>
      <c r="M458" s="16"/>
    </row>
    <row r="459" spans="9:13" ht="11.45" customHeight="1" x14ac:dyDescent="0.25">
      <c r="I459" s="16"/>
      <c r="J459" s="18"/>
      <c r="K459" s="18"/>
      <c r="L459" s="23"/>
      <c r="M459" s="16"/>
    </row>
    <row r="460" spans="9:13" ht="11.45" customHeight="1" x14ac:dyDescent="0.25">
      <c r="I460" s="16"/>
      <c r="J460" s="18"/>
      <c r="K460" s="18"/>
      <c r="L460" s="23"/>
      <c r="M460" s="16"/>
    </row>
    <row r="461" spans="9:13" ht="11.45" customHeight="1" x14ac:dyDescent="0.25">
      <c r="I461" s="16"/>
      <c r="J461" s="18"/>
      <c r="K461" s="18"/>
      <c r="L461" s="23"/>
      <c r="M461" s="16"/>
    </row>
    <row r="462" spans="9:13" ht="11.45" customHeight="1" x14ac:dyDescent="0.25">
      <c r="I462" s="16"/>
      <c r="J462" s="18"/>
      <c r="K462" s="18"/>
      <c r="L462" s="23"/>
      <c r="M462" s="16"/>
    </row>
    <row r="463" spans="9:13" ht="11.45" customHeight="1" x14ac:dyDescent="0.25">
      <c r="I463" s="16"/>
      <c r="J463" s="18"/>
      <c r="K463" s="18"/>
      <c r="L463" s="23"/>
      <c r="M463" s="16"/>
    </row>
    <row r="464" spans="9:13" ht="11.45" customHeight="1" x14ac:dyDescent="0.25">
      <c r="I464" s="16"/>
      <c r="J464" s="18"/>
      <c r="K464" s="18"/>
      <c r="L464" s="23"/>
      <c r="M464" s="16"/>
    </row>
    <row r="465" spans="9:13" ht="11.45" customHeight="1" x14ac:dyDescent="0.25">
      <c r="I465" s="16"/>
      <c r="J465" s="18"/>
      <c r="K465" s="18"/>
      <c r="L465" s="23"/>
      <c r="M465" s="16"/>
    </row>
    <row r="466" spans="9:13" ht="11.45" customHeight="1" x14ac:dyDescent="0.25">
      <c r="I466" s="16"/>
      <c r="J466" s="18"/>
      <c r="K466" s="18"/>
      <c r="L466" s="23"/>
      <c r="M466" s="16"/>
    </row>
    <row r="467" spans="9:13" ht="11.45" customHeight="1" x14ac:dyDescent="0.25">
      <c r="I467" s="16"/>
      <c r="J467" s="18"/>
      <c r="K467" s="18"/>
      <c r="L467" s="23"/>
      <c r="M467" s="16"/>
    </row>
    <row r="468" spans="9:13" ht="11.45" customHeight="1" x14ac:dyDescent="0.25">
      <c r="I468" s="16"/>
      <c r="J468" s="18"/>
      <c r="K468" s="18"/>
      <c r="L468" s="23"/>
      <c r="M468" s="16"/>
    </row>
    <row r="469" spans="9:13" ht="11.45" customHeight="1" x14ac:dyDescent="0.25">
      <c r="I469" s="16"/>
      <c r="J469" s="18"/>
      <c r="K469" s="18"/>
      <c r="L469" s="23"/>
      <c r="M469" s="16"/>
    </row>
    <row r="470" spans="9:13" ht="11.45" customHeight="1" x14ac:dyDescent="0.25">
      <c r="I470" s="16"/>
      <c r="J470" s="18"/>
      <c r="K470" s="18"/>
      <c r="L470" s="23"/>
      <c r="M470" s="16"/>
    </row>
    <row r="471" spans="9:13" ht="11.45" customHeight="1" x14ac:dyDescent="0.25">
      <c r="I471" s="16"/>
      <c r="J471" s="18"/>
      <c r="K471" s="18"/>
      <c r="L471" s="23"/>
      <c r="M471" s="16"/>
    </row>
    <row r="472" spans="9:13" ht="11.45" customHeight="1" x14ac:dyDescent="0.25">
      <c r="I472" s="16"/>
      <c r="J472" s="18"/>
      <c r="K472" s="18"/>
      <c r="L472" s="23"/>
      <c r="M472" s="16"/>
    </row>
    <row r="473" spans="9:13" ht="11.45" customHeight="1" x14ac:dyDescent="0.25">
      <c r="I473" s="16"/>
      <c r="J473" s="18"/>
      <c r="K473" s="18"/>
      <c r="L473" s="23"/>
      <c r="M473" s="16"/>
    </row>
    <row r="474" spans="9:13" ht="11.45" customHeight="1" x14ac:dyDescent="0.25">
      <c r="I474" s="16"/>
      <c r="J474" s="18"/>
      <c r="K474" s="18"/>
      <c r="L474" s="23"/>
      <c r="M474" s="16"/>
    </row>
    <row r="475" spans="9:13" ht="11.45" customHeight="1" x14ac:dyDescent="0.25">
      <c r="I475" s="16"/>
      <c r="J475" s="18"/>
      <c r="K475" s="18"/>
      <c r="L475" s="23"/>
      <c r="M475" s="16"/>
    </row>
    <row r="476" spans="9:13" ht="11.45" customHeight="1" x14ac:dyDescent="0.25">
      <c r="I476" s="16"/>
      <c r="J476" s="18"/>
      <c r="K476" s="18"/>
      <c r="L476" s="23"/>
      <c r="M476" s="16"/>
    </row>
    <row r="477" spans="9:13" ht="11.45" customHeight="1" x14ac:dyDescent="0.25">
      <c r="I477" s="16"/>
      <c r="J477" s="18"/>
      <c r="K477" s="18"/>
      <c r="L477" s="23"/>
      <c r="M477" s="16"/>
    </row>
    <row r="478" spans="9:13" ht="11.45" customHeight="1" x14ac:dyDescent="0.25">
      <c r="I478" s="16"/>
      <c r="J478" s="18"/>
      <c r="K478" s="18"/>
      <c r="L478" s="23"/>
      <c r="M478" s="16"/>
    </row>
    <row r="479" spans="9:13" ht="11.45" customHeight="1" x14ac:dyDescent="0.25">
      <c r="I479" s="16"/>
      <c r="J479" s="18"/>
      <c r="K479" s="18"/>
      <c r="L479" s="23"/>
      <c r="M479" s="16"/>
    </row>
    <row r="480" spans="9:13" ht="11.45" customHeight="1" x14ac:dyDescent="0.25">
      <c r="I480" s="16"/>
      <c r="J480" s="18"/>
      <c r="K480" s="18"/>
      <c r="L480" s="23"/>
      <c r="M480" s="16"/>
    </row>
    <row r="481" spans="9:13" ht="11.45" customHeight="1" x14ac:dyDescent="0.25">
      <c r="I481" s="16"/>
      <c r="J481" s="18"/>
      <c r="K481" s="18"/>
      <c r="L481" s="23"/>
      <c r="M481" s="16"/>
    </row>
    <row r="482" spans="9:13" ht="11.45" customHeight="1" x14ac:dyDescent="0.25">
      <c r="I482" s="16"/>
      <c r="J482" s="18"/>
      <c r="K482" s="18"/>
      <c r="L482" s="23"/>
      <c r="M482" s="16"/>
    </row>
    <row r="483" spans="9:13" ht="11.45" customHeight="1" x14ac:dyDescent="0.25">
      <c r="I483" s="16"/>
      <c r="J483" s="18"/>
      <c r="K483" s="18"/>
      <c r="L483" s="23"/>
      <c r="M483" s="16"/>
    </row>
    <row r="484" spans="9:13" ht="11.45" customHeight="1" x14ac:dyDescent="0.25">
      <c r="I484" s="16"/>
      <c r="J484" s="18"/>
      <c r="K484" s="18"/>
      <c r="L484" s="23"/>
      <c r="M484" s="16"/>
    </row>
    <row r="485" spans="9:13" ht="11.45" customHeight="1" x14ac:dyDescent="0.25">
      <c r="I485" s="16"/>
      <c r="J485" s="18"/>
      <c r="K485" s="18"/>
      <c r="L485" s="23"/>
      <c r="M485" s="16"/>
    </row>
    <row r="486" spans="9:13" ht="11.45" customHeight="1" x14ac:dyDescent="0.25">
      <c r="I486" s="16"/>
      <c r="J486" s="18"/>
      <c r="K486" s="18"/>
      <c r="L486" s="23"/>
      <c r="M486" s="16"/>
    </row>
    <row r="487" spans="9:13" ht="11.45" customHeight="1" x14ac:dyDescent="0.25">
      <c r="I487" s="16"/>
      <c r="J487" s="18"/>
      <c r="K487" s="18"/>
      <c r="L487" s="23"/>
      <c r="M487" s="16"/>
    </row>
    <row r="488" spans="9:13" ht="11.45" customHeight="1" x14ac:dyDescent="0.25">
      <c r="I488" s="16"/>
      <c r="J488" s="18"/>
      <c r="K488" s="18"/>
      <c r="L488" s="23"/>
      <c r="M488" s="16"/>
    </row>
    <row r="489" spans="9:13" ht="11.45" customHeight="1" x14ac:dyDescent="0.25">
      <c r="I489" s="16"/>
      <c r="J489" s="18"/>
      <c r="K489" s="18"/>
      <c r="L489" s="23"/>
      <c r="M489" s="16"/>
    </row>
    <row r="490" spans="9:13" ht="11.45" customHeight="1" x14ac:dyDescent="0.25">
      <c r="I490" s="16"/>
      <c r="J490" s="18"/>
      <c r="K490" s="18"/>
      <c r="L490" s="23"/>
      <c r="M490" s="16"/>
    </row>
    <row r="491" spans="9:13" ht="11.45" customHeight="1" x14ac:dyDescent="0.25">
      <c r="I491" s="16"/>
      <c r="J491" s="18"/>
      <c r="K491" s="18"/>
      <c r="L491" s="23"/>
      <c r="M491" s="16"/>
    </row>
    <row r="492" spans="9:13" ht="11.45" customHeight="1" x14ac:dyDescent="0.25">
      <c r="I492" s="16"/>
      <c r="J492" s="18"/>
      <c r="K492" s="18"/>
      <c r="L492" s="23"/>
      <c r="M492" s="16"/>
    </row>
    <row r="493" spans="9:13" ht="11.45" customHeight="1" x14ac:dyDescent="0.25">
      <c r="I493" s="16"/>
      <c r="J493" s="18"/>
      <c r="K493" s="18"/>
      <c r="L493" s="23"/>
      <c r="M493" s="16"/>
    </row>
    <row r="494" spans="9:13" ht="11.45" customHeight="1" x14ac:dyDescent="0.25">
      <c r="I494" s="16"/>
      <c r="J494" s="18"/>
      <c r="K494" s="18"/>
      <c r="L494" s="23"/>
      <c r="M494" s="16"/>
    </row>
    <row r="495" spans="9:13" ht="11.45" customHeight="1" x14ac:dyDescent="0.25">
      <c r="I495" s="16"/>
      <c r="J495" s="18"/>
      <c r="K495" s="18"/>
      <c r="L495" s="23"/>
      <c r="M495" s="16"/>
    </row>
    <row r="496" spans="9:13" ht="11.45" customHeight="1" x14ac:dyDescent="0.25">
      <c r="I496" s="16"/>
      <c r="J496" s="18"/>
      <c r="K496" s="18"/>
      <c r="L496" s="23"/>
      <c r="M496" s="16"/>
    </row>
    <row r="497" spans="9:13" ht="11.45" customHeight="1" x14ac:dyDescent="0.25">
      <c r="I497" s="16"/>
      <c r="J497" s="18"/>
      <c r="K497" s="18"/>
      <c r="L497" s="23"/>
      <c r="M497" s="16"/>
    </row>
    <row r="498" spans="9:13" ht="11.45" customHeight="1" x14ac:dyDescent="0.25">
      <c r="I498" s="16"/>
      <c r="J498" s="18"/>
      <c r="K498" s="18"/>
      <c r="L498" s="23"/>
      <c r="M498" s="16"/>
    </row>
    <row r="499" spans="9:13" ht="11.45" customHeight="1" x14ac:dyDescent="0.25">
      <c r="I499" s="16"/>
      <c r="J499" s="18"/>
      <c r="K499" s="18"/>
      <c r="L499" s="23"/>
      <c r="M499" s="16"/>
    </row>
    <row r="500" spans="9:13" ht="11.45" customHeight="1" x14ac:dyDescent="0.25">
      <c r="I500" s="16"/>
      <c r="J500" s="18"/>
      <c r="K500" s="18"/>
      <c r="L500" s="23"/>
      <c r="M500" s="16"/>
    </row>
    <row r="501" spans="9:13" ht="11.45" customHeight="1" x14ac:dyDescent="0.25">
      <c r="I501" s="16"/>
      <c r="J501" s="18"/>
      <c r="K501" s="18"/>
      <c r="L501" s="23"/>
      <c r="M501" s="16"/>
    </row>
    <row r="502" spans="9:13" ht="11.45" customHeight="1" x14ac:dyDescent="0.25">
      <c r="I502" s="16"/>
      <c r="J502" s="18"/>
      <c r="K502" s="18"/>
      <c r="L502" s="23"/>
      <c r="M502" s="16"/>
    </row>
    <row r="503" spans="9:13" ht="11.45" customHeight="1" x14ac:dyDescent="0.25">
      <c r="I503" s="16"/>
      <c r="J503" s="18"/>
      <c r="K503" s="18"/>
      <c r="L503" s="23"/>
      <c r="M503" s="16"/>
    </row>
    <row r="504" spans="9:13" ht="11.45" customHeight="1" x14ac:dyDescent="0.25">
      <c r="I504" s="16"/>
      <c r="J504" s="18"/>
      <c r="K504" s="18"/>
      <c r="L504" s="23"/>
      <c r="M504" s="16"/>
    </row>
    <row r="505" spans="9:13" ht="11.45" customHeight="1" x14ac:dyDescent="0.25">
      <c r="I505" s="16"/>
      <c r="J505" s="18"/>
      <c r="K505" s="18"/>
      <c r="L505" s="23"/>
      <c r="M505" s="16"/>
    </row>
    <row r="506" spans="9:13" ht="11.45" customHeight="1" x14ac:dyDescent="0.25">
      <c r="I506" s="16"/>
      <c r="J506" s="18"/>
      <c r="K506" s="18"/>
      <c r="L506" s="23"/>
      <c r="M506" s="16"/>
    </row>
    <row r="507" spans="9:13" ht="11.45" customHeight="1" x14ac:dyDescent="0.25">
      <c r="I507" s="16"/>
      <c r="J507" s="18"/>
      <c r="K507" s="18"/>
      <c r="L507" s="23"/>
      <c r="M507" s="16"/>
    </row>
    <row r="508" spans="9:13" ht="11.45" customHeight="1" x14ac:dyDescent="0.25">
      <c r="I508" s="16"/>
      <c r="J508" s="18"/>
      <c r="K508" s="18"/>
      <c r="L508" s="23"/>
      <c r="M508" s="16"/>
    </row>
    <row r="509" spans="9:13" ht="11.45" customHeight="1" x14ac:dyDescent="0.25">
      <c r="I509" s="16"/>
      <c r="J509" s="18"/>
      <c r="K509" s="18"/>
      <c r="L509" s="23"/>
      <c r="M509" s="16"/>
    </row>
    <row r="510" spans="9:13" ht="11.45" customHeight="1" x14ac:dyDescent="0.25">
      <c r="I510" s="16"/>
      <c r="J510" s="18"/>
      <c r="K510" s="18"/>
      <c r="L510" s="23"/>
      <c r="M510" s="16"/>
    </row>
    <row r="511" spans="9:13" ht="11.45" customHeight="1" x14ac:dyDescent="0.25">
      <c r="I511" s="16"/>
      <c r="J511" s="18"/>
      <c r="K511" s="18"/>
      <c r="L511" s="23"/>
      <c r="M511" s="16"/>
    </row>
    <row r="512" spans="9:13" ht="11.45" customHeight="1" x14ac:dyDescent="0.25">
      <c r="I512" s="16"/>
      <c r="J512" s="18"/>
      <c r="K512" s="18"/>
      <c r="L512" s="23"/>
      <c r="M512" s="16"/>
    </row>
    <row r="513" spans="9:13" ht="11.45" customHeight="1" x14ac:dyDescent="0.25">
      <c r="I513" s="16"/>
      <c r="J513" s="18"/>
      <c r="K513" s="18"/>
      <c r="L513" s="23"/>
      <c r="M513" s="16"/>
    </row>
    <row r="514" spans="9:13" ht="11.45" customHeight="1" x14ac:dyDescent="0.25">
      <c r="I514" s="16"/>
      <c r="J514" s="18"/>
      <c r="K514" s="18"/>
      <c r="L514" s="23"/>
      <c r="M514" s="16"/>
    </row>
    <row r="515" spans="9:13" ht="11.45" customHeight="1" x14ac:dyDescent="0.25">
      <c r="I515" s="16"/>
      <c r="J515" s="18"/>
      <c r="K515" s="18"/>
      <c r="L515" s="23"/>
      <c r="M515" s="16"/>
    </row>
    <row r="516" spans="9:13" ht="11.45" customHeight="1" x14ac:dyDescent="0.25">
      <c r="I516" s="16"/>
      <c r="J516" s="18"/>
      <c r="K516" s="18"/>
      <c r="L516" s="23"/>
      <c r="M516" s="16"/>
    </row>
    <row r="517" spans="9:13" ht="11.45" customHeight="1" x14ac:dyDescent="0.25">
      <c r="I517" s="16"/>
      <c r="J517" s="18"/>
      <c r="K517" s="18"/>
      <c r="L517" s="23"/>
      <c r="M517" s="16"/>
    </row>
    <row r="518" spans="9:13" ht="11.45" customHeight="1" x14ac:dyDescent="0.25">
      <c r="I518" s="16"/>
      <c r="J518" s="18"/>
      <c r="K518" s="18"/>
      <c r="L518" s="23"/>
      <c r="M518" s="16"/>
    </row>
    <row r="519" spans="9:13" ht="11.45" customHeight="1" x14ac:dyDescent="0.25">
      <c r="I519" s="16"/>
      <c r="J519" s="18"/>
      <c r="K519" s="18"/>
      <c r="L519" s="23"/>
      <c r="M519" s="16"/>
    </row>
    <row r="520" spans="9:13" ht="11.45" customHeight="1" x14ac:dyDescent="0.25">
      <c r="I520" s="16"/>
      <c r="J520" s="18"/>
      <c r="K520" s="18"/>
      <c r="L520" s="23"/>
      <c r="M520" s="16"/>
    </row>
    <row r="521" spans="9:13" ht="11.45" customHeight="1" x14ac:dyDescent="0.25">
      <c r="I521" s="16"/>
      <c r="J521" s="18"/>
      <c r="K521" s="18"/>
      <c r="L521" s="23"/>
      <c r="M521" s="16"/>
    </row>
    <row r="522" spans="9:13" ht="11.45" customHeight="1" x14ac:dyDescent="0.25">
      <c r="I522" s="16"/>
      <c r="J522" s="18"/>
      <c r="K522" s="18"/>
      <c r="L522" s="23"/>
      <c r="M522" s="16"/>
    </row>
    <row r="523" spans="9:13" ht="11.45" customHeight="1" x14ac:dyDescent="0.25">
      <c r="I523" s="16"/>
      <c r="J523" s="18"/>
      <c r="K523" s="18"/>
      <c r="L523" s="23"/>
      <c r="M523" s="16"/>
    </row>
    <row r="524" spans="9:13" ht="11.45" customHeight="1" x14ac:dyDescent="0.25">
      <c r="I524" s="16"/>
      <c r="J524" s="18"/>
      <c r="K524" s="18"/>
      <c r="L524" s="23"/>
      <c r="M524" s="16"/>
    </row>
    <row r="525" spans="9:13" ht="11.45" customHeight="1" x14ac:dyDescent="0.25">
      <c r="I525" s="16"/>
      <c r="J525" s="18"/>
      <c r="K525" s="18"/>
      <c r="L525" s="23"/>
      <c r="M525" s="16"/>
    </row>
    <row r="526" spans="9:13" ht="11.45" customHeight="1" x14ac:dyDescent="0.25">
      <c r="I526" s="16"/>
      <c r="J526" s="18"/>
      <c r="K526" s="18"/>
      <c r="L526" s="23"/>
      <c r="M526" s="16"/>
    </row>
    <row r="527" spans="9:13" ht="11.45" customHeight="1" x14ac:dyDescent="0.25">
      <c r="I527" s="16"/>
      <c r="J527" s="18"/>
      <c r="K527" s="18"/>
      <c r="L527" s="23"/>
      <c r="M527" s="16"/>
    </row>
    <row r="528" spans="9:13" ht="11.45" customHeight="1" x14ac:dyDescent="0.25">
      <c r="I528" s="16"/>
      <c r="J528" s="18"/>
      <c r="K528" s="18"/>
      <c r="L528" s="23"/>
      <c r="M528" s="16"/>
    </row>
    <row r="529" spans="9:13" ht="11.45" customHeight="1" x14ac:dyDescent="0.25">
      <c r="I529" s="16"/>
      <c r="J529" s="18"/>
      <c r="K529" s="18"/>
      <c r="L529" s="23"/>
      <c r="M529" s="16"/>
    </row>
    <row r="530" spans="9:13" ht="11.45" customHeight="1" x14ac:dyDescent="0.25">
      <c r="I530" s="16"/>
      <c r="J530" s="18"/>
      <c r="K530" s="18"/>
      <c r="L530" s="23"/>
      <c r="M530" s="16"/>
    </row>
    <row r="531" spans="9:13" ht="11.45" customHeight="1" x14ac:dyDescent="0.25">
      <c r="I531" s="16"/>
      <c r="J531" s="18"/>
      <c r="K531" s="18"/>
      <c r="L531" s="23"/>
      <c r="M531" s="16"/>
    </row>
    <row r="532" spans="9:13" ht="11.45" customHeight="1" x14ac:dyDescent="0.25">
      <c r="I532" s="16"/>
      <c r="J532" s="18"/>
      <c r="K532" s="18"/>
      <c r="L532" s="23"/>
      <c r="M532" s="16"/>
    </row>
    <row r="533" spans="9:13" ht="11.45" customHeight="1" x14ac:dyDescent="0.25">
      <c r="I533" s="16"/>
      <c r="J533" s="18"/>
      <c r="K533" s="18"/>
      <c r="L533" s="23"/>
      <c r="M533" s="16"/>
    </row>
    <row r="534" spans="9:13" ht="11.45" customHeight="1" x14ac:dyDescent="0.25">
      <c r="I534" s="16"/>
      <c r="J534" s="18"/>
      <c r="K534" s="18"/>
      <c r="L534" s="23"/>
      <c r="M534" s="16"/>
    </row>
    <row r="535" spans="9:13" ht="11.45" customHeight="1" x14ac:dyDescent="0.25">
      <c r="I535" s="16"/>
      <c r="J535" s="18"/>
      <c r="K535" s="18"/>
      <c r="L535" s="23"/>
      <c r="M535" s="16"/>
    </row>
    <row r="536" spans="9:13" ht="11.45" customHeight="1" x14ac:dyDescent="0.25">
      <c r="I536" s="16"/>
      <c r="J536" s="18"/>
      <c r="K536" s="18"/>
      <c r="L536" s="23"/>
      <c r="M536" s="16"/>
    </row>
    <row r="537" spans="9:13" ht="11.45" customHeight="1" x14ac:dyDescent="0.25">
      <c r="I537" s="16"/>
      <c r="J537" s="18"/>
      <c r="K537" s="18"/>
      <c r="L537" s="23"/>
      <c r="M537" s="16"/>
    </row>
    <row r="538" spans="9:13" ht="11.45" customHeight="1" x14ac:dyDescent="0.25">
      <c r="I538" s="16"/>
      <c r="J538" s="18"/>
      <c r="K538" s="18"/>
      <c r="L538" s="23"/>
      <c r="M538" s="16"/>
    </row>
    <row r="539" spans="9:13" ht="11.45" customHeight="1" x14ac:dyDescent="0.25">
      <c r="I539" s="16"/>
      <c r="J539" s="18"/>
      <c r="K539" s="18"/>
      <c r="L539" s="23"/>
      <c r="M539" s="16"/>
    </row>
    <row r="540" spans="9:13" ht="11.45" customHeight="1" x14ac:dyDescent="0.25">
      <c r="I540" s="16"/>
      <c r="J540" s="18"/>
      <c r="K540" s="18"/>
      <c r="L540" s="23"/>
      <c r="M540" s="16"/>
    </row>
    <row r="541" spans="9:13" ht="11.45" customHeight="1" x14ac:dyDescent="0.25">
      <c r="I541" s="16"/>
      <c r="J541" s="18"/>
      <c r="K541" s="18"/>
      <c r="L541" s="23"/>
      <c r="M541" s="16"/>
    </row>
    <row r="542" spans="9:13" ht="11.45" customHeight="1" x14ac:dyDescent="0.25">
      <c r="I542" s="16"/>
      <c r="J542" s="18"/>
      <c r="K542" s="18"/>
      <c r="L542" s="23"/>
      <c r="M542" s="16"/>
    </row>
    <row r="543" spans="9:13" ht="11.45" customHeight="1" x14ac:dyDescent="0.25">
      <c r="I543" s="16"/>
      <c r="J543" s="18"/>
      <c r="K543" s="18"/>
      <c r="L543" s="23"/>
      <c r="M543" s="16"/>
    </row>
    <row r="544" spans="9:13" ht="11.45" customHeight="1" x14ac:dyDescent="0.25">
      <c r="I544" s="16"/>
      <c r="J544" s="18"/>
      <c r="K544" s="18"/>
      <c r="L544" s="23"/>
      <c r="M544" s="16"/>
    </row>
    <row r="545" spans="9:13" ht="11.45" customHeight="1" x14ac:dyDescent="0.25">
      <c r="I545" s="16"/>
      <c r="J545" s="18"/>
      <c r="K545" s="18"/>
      <c r="L545" s="23"/>
      <c r="M545" s="16"/>
    </row>
    <row r="546" spans="9:13" ht="11.45" customHeight="1" x14ac:dyDescent="0.25">
      <c r="I546" s="16"/>
      <c r="J546" s="18"/>
      <c r="K546" s="18"/>
      <c r="L546" s="23"/>
      <c r="M546" s="16"/>
    </row>
    <row r="547" spans="9:13" ht="11.45" customHeight="1" x14ac:dyDescent="0.25">
      <c r="I547" s="16"/>
      <c r="J547" s="18"/>
      <c r="K547" s="18"/>
      <c r="L547" s="23"/>
      <c r="M547" s="16"/>
    </row>
    <row r="548" spans="9:13" ht="11.45" customHeight="1" x14ac:dyDescent="0.25">
      <c r="I548" s="16"/>
      <c r="J548" s="18"/>
      <c r="K548" s="18"/>
      <c r="L548" s="23"/>
      <c r="M548" s="16"/>
    </row>
    <row r="549" spans="9:13" ht="11.45" customHeight="1" x14ac:dyDescent="0.25">
      <c r="I549" s="16"/>
      <c r="J549" s="18"/>
      <c r="K549" s="18"/>
      <c r="L549" s="23"/>
      <c r="M549" s="16"/>
    </row>
    <row r="550" spans="9:13" ht="11.45" customHeight="1" x14ac:dyDescent="0.25">
      <c r="I550" s="16"/>
      <c r="J550" s="18"/>
      <c r="K550" s="18"/>
      <c r="L550" s="23"/>
      <c r="M550" s="16"/>
    </row>
    <row r="551" spans="9:13" ht="11.45" customHeight="1" x14ac:dyDescent="0.25">
      <c r="I551" s="16"/>
      <c r="J551" s="18"/>
      <c r="K551" s="18"/>
      <c r="L551" s="23"/>
      <c r="M551" s="16"/>
    </row>
    <row r="552" spans="9:13" ht="11.45" customHeight="1" x14ac:dyDescent="0.25">
      <c r="I552" s="16"/>
      <c r="J552" s="18"/>
      <c r="K552" s="18"/>
      <c r="L552" s="23"/>
      <c r="M552" s="16"/>
    </row>
    <row r="553" spans="9:13" ht="11.45" customHeight="1" x14ac:dyDescent="0.25">
      <c r="I553" s="16"/>
      <c r="J553" s="18"/>
      <c r="K553" s="18"/>
      <c r="L553" s="23"/>
      <c r="M553" s="16"/>
    </row>
    <row r="554" spans="9:13" ht="11.45" customHeight="1" x14ac:dyDescent="0.25">
      <c r="I554" s="16"/>
      <c r="J554" s="18"/>
      <c r="K554" s="18"/>
      <c r="L554" s="23"/>
      <c r="M554" s="16"/>
    </row>
    <row r="555" spans="9:13" ht="11.45" customHeight="1" x14ac:dyDescent="0.25">
      <c r="I555" s="16"/>
      <c r="J555" s="18"/>
      <c r="K555" s="18"/>
      <c r="L555" s="23"/>
      <c r="M555" s="16"/>
    </row>
    <row r="556" spans="9:13" ht="11.45" customHeight="1" x14ac:dyDescent="0.25">
      <c r="I556" s="16"/>
      <c r="J556" s="18"/>
      <c r="K556" s="18"/>
      <c r="L556" s="23"/>
      <c r="M556" s="16"/>
    </row>
    <row r="557" spans="9:13" ht="11.45" customHeight="1" x14ac:dyDescent="0.25">
      <c r="I557" s="16"/>
      <c r="J557" s="18"/>
      <c r="K557" s="18"/>
      <c r="L557" s="23"/>
      <c r="M557" s="16"/>
    </row>
    <row r="558" spans="9:13" ht="11.45" customHeight="1" x14ac:dyDescent="0.25">
      <c r="I558" s="16"/>
      <c r="J558" s="18"/>
      <c r="K558" s="18"/>
      <c r="L558" s="23"/>
      <c r="M558" s="16"/>
    </row>
    <row r="559" spans="9:13" ht="11.45" customHeight="1" x14ac:dyDescent="0.25">
      <c r="I559" s="16"/>
      <c r="J559" s="18"/>
      <c r="K559" s="18"/>
      <c r="L559" s="23"/>
      <c r="M559" s="16"/>
    </row>
    <row r="560" spans="9:13" ht="11.45" customHeight="1" x14ac:dyDescent="0.25">
      <c r="I560" s="16"/>
      <c r="J560" s="18"/>
      <c r="K560" s="18"/>
      <c r="L560" s="23"/>
      <c r="M560" s="16"/>
    </row>
    <row r="561" spans="9:13" ht="11.45" customHeight="1" x14ac:dyDescent="0.25">
      <c r="I561" s="16"/>
      <c r="J561" s="18"/>
      <c r="K561" s="18"/>
      <c r="L561" s="23"/>
      <c r="M561" s="16"/>
    </row>
    <row r="562" spans="9:13" ht="11.45" customHeight="1" x14ac:dyDescent="0.25">
      <c r="I562" s="16"/>
      <c r="J562" s="18"/>
      <c r="K562" s="18"/>
      <c r="L562" s="23"/>
      <c r="M562" s="16"/>
    </row>
    <row r="563" spans="9:13" ht="11.45" customHeight="1" x14ac:dyDescent="0.25">
      <c r="I563" s="16"/>
      <c r="J563" s="18"/>
      <c r="K563" s="18"/>
      <c r="L563" s="23"/>
      <c r="M563" s="16"/>
    </row>
    <row r="564" spans="9:13" ht="11.45" customHeight="1" x14ac:dyDescent="0.25">
      <c r="I564" s="16"/>
      <c r="J564" s="18"/>
      <c r="K564" s="18"/>
      <c r="L564" s="23"/>
      <c r="M564" s="16"/>
    </row>
    <row r="565" spans="9:13" ht="11.45" customHeight="1" x14ac:dyDescent="0.25">
      <c r="I565" s="16"/>
      <c r="J565" s="18"/>
      <c r="K565" s="18"/>
      <c r="L565" s="23"/>
      <c r="M565" s="16"/>
    </row>
    <row r="566" spans="9:13" ht="11.45" customHeight="1" x14ac:dyDescent="0.25">
      <c r="I566" s="16"/>
      <c r="J566" s="18"/>
      <c r="K566" s="18"/>
      <c r="L566" s="23"/>
      <c r="M566" s="16"/>
    </row>
    <row r="567" spans="9:13" ht="11.45" customHeight="1" x14ac:dyDescent="0.25">
      <c r="I567" s="16"/>
      <c r="J567" s="18"/>
      <c r="K567" s="18"/>
      <c r="L567" s="23"/>
      <c r="M567" s="16"/>
    </row>
    <row r="568" spans="9:13" ht="11.45" customHeight="1" x14ac:dyDescent="0.25">
      <c r="I568" s="16"/>
      <c r="J568" s="18"/>
      <c r="K568" s="18"/>
      <c r="L568" s="23"/>
      <c r="M568" s="16"/>
    </row>
    <row r="569" spans="9:13" ht="11.45" customHeight="1" x14ac:dyDescent="0.25">
      <c r="I569" s="16"/>
      <c r="J569" s="18"/>
      <c r="K569" s="18"/>
      <c r="L569" s="23"/>
      <c r="M569" s="16"/>
    </row>
    <row r="570" spans="9:13" ht="11.45" customHeight="1" x14ac:dyDescent="0.25">
      <c r="I570" s="16"/>
      <c r="J570" s="18"/>
      <c r="K570" s="18"/>
      <c r="L570" s="23"/>
      <c r="M570" s="16"/>
    </row>
    <row r="571" spans="9:13" ht="11.45" customHeight="1" x14ac:dyDescent="0.25">
      <c r="I571" s="16"/>
      <c r="J571" s="18"/>
      <c r="K571" s="18"/>
      <c r="L571" s="23"/>
      <c r="M571" s="16"/>
    </row>
    <row r="572" spans="9:13" ht="11.45" customHeight="1" x14ac:dyDescent="0.25">
      <c r="I572" s="16"/>
      <c r="J572" s="18"/>
      <c r="K572" s="18"/>
      <c r="L572" s="23"/>
      <c r="M572" s="16"/>
    </row>
    <row r="573" spans="9:13" ht="11.45" customHeight="1" x14ac:dyDescent="0.25">
      <c r="I573" s="16"/>
      <c r="J573" s="18"/>
      <c r="K573" s="18"/>
      <c r="L573" s="23"/>
      <c r="M573" s="16"/>
    </row>
    <row r="574" spans="9:13" ht="11.45" customHeight="1" x14ac:dyDescent="0.25">
      <c r="I574" s="16"/>
      <c r="J574" s="18"/>
      <c r="K574" s="18"/>
      <c r="L574" s="23"/>
      <c r="M574" s="16"/>
    </row>
    <row r="575" spans="9:13" ht="11.45" customHeight="1" x14ac:dyDescent="0.25">
      <c r="I575" s="16"/>
      <c r="J575" s="18"/>
      <c r="K575" s="18"/>
      <c r="L575" s="23"/>
      <c r="M575" s="16"/>
    </row>
    <row r="576" spans="9:13" ht="11.45" customHeight="1" x14ac:dyDescent="0.25">
      <c r="I576" s="16"/>
      <c r="J576" s="18"/>
      <c r="K576" s="18"/>
      <c r="L576" s="23"/>
      <c r="M576" s="16"/>
    </row>
    <row r="577" spans="9:13" ht="11.45" customHeight="1" x14ac:dyDescent="0.25">
      <c r="I577" s="16"/>
      <c r="J577" s="18"/>
      <c r="K577" s="18"/>
      <c r="L577" s="23"/>
      <c r="M577" s="16"/>
    </row>
    <row r="578" spans="9:13" ht="11.45" customHeight="1" x14ac:dyDescent="0.25">
      <c r="I578" s="16"/>
      <c r="J578" s="18"/>
      <c r="K578" s="18"/>
      <c r="L578" s="23"/>
      <c r="M578" s="16"/>
    </row>
    <row r="579" spans="9:13" ht="11.45" customHeight="1" x14ac:dyDescent="0.25">
      <c r="I579" s="16"/>
      <c r="J579" s="18"/>
      <c r="K579" s="18"/>
      <c r="L579" s="23"/>
      <c r="M579" s="16"/>
    </row>
    <row r="580" spans="9:13" ht="11.45" customHeight="1" x14ac:dyDescent="0.25">
      <c r="I580" s="16"/>
      <c r="J580" s="18"/>
      <c r="K580" s="18"/>
      <c r="L580" s="23"/>
      <c r="M580" s="16"/>
    </row>
    <row r="581" spans="9:13" ht="11.45" customHeight="1" x14ac:dyDescent="0.25">
      <c r="I581" s="16"/>
      <c r="J581" s="18"/>
      <c r="K581" s="18"/>
      <c r="L581" s="23"/>
      <c r="M581" s="16"/>
    </row>
    <row r="582" spans="9:13" ht="11.45" customHeight="1" x14ac:dyDescent="0.25">
      <c r="I582" s="16"/>
      <c r="J582" s="18"/>
      <c r="K582" s="18"/>
      <c r="L582" s="23"/>
      <c r="M582" s="16"/>
    </row>
    <row r="583" spans="9:13" ht="11.45" customHeight="1" x14ac:dyDescent="0.25">
      <c r="I583" s="16"/>
      <c r="J583" s="18"/>
      <c r="K583" s="18"/>
      <c r="L583" s="23"/>
      <c r="M583" s="16"/>
    </row>
    <row r="584" spans="9:13" ht="11.45" customHeight="1" x14ac:dyDescent="0.25">
      <c r="I584" s="16"/>
      <c r="J584" s="18"/>
      <c r="K584" s="18"/>
      <c r="L584" s="23"/>
      <c r="M584" s="16"/>
    </row>
    <row r="585" spans="9:13" ht="11.45" customHeight="1" x14ac:dyDescent="0.25">
      <c r="I585" s="16"/>
      <c r="J585" s="18"/>
      <c r="K585" s="18"/>
      <c r="L585" s="23"/>
      <c r="M585" s="16"/>
    </row>
    <row r="586" spans="9:13" ht="11.45" customHeight="1" x14ac:dyDescent="0.25">
      <c r="I586" s="16"/>
      <c r="J586" s="18"/>
      <c r="K586" s="18"/>
      <c r="L586" s="23"/>
      <c r="M586" s="16"/>
    </row>
    <row r="587" spans="9:13" ht="11.45" customHeight="1" x14ac:dyDescent="0.25">
      <c r="I587" s="16"/>
      <c r="J587" s="18"/>
      <c r="K587" s="18"/>
      <c r="L587" s="23"/>
      <c r="M587" s="16"/>
    </row>
    <row r="588" spans="9:13" ht="11.45" customHeight="1" x14ac:dyDescent="0.25">
      <c r="I588" s="16"/>
      <c r="J588" s="18"/>
      <c r="K588" s="18"/>
      <c r="L588" s="23"/>
      <c r="M588" s="16"/>
    </row>
    <row r="589" spans="9:13" ht="11.45" customHeight="1" x14ac:dyDescent="0.25">
      <c r="I589" s="16"/>
      <c r="J589" s="18"/>
      <c r="K589" s="18"/>
      <c r="L589" s="23"/>
      <c r="M589" s="16"/>
    </row>
    <row r="590" spans="9:13" ht="11.45" customHeight="1" x14ac:dyDescent="0.25">
      <c r="I590" s="16"/>
      <c r="J590" s="18"/>
      <c r="K590" s="18"/>
      <c r="L590" s="23"/>
      <c r="M590" s="16"/>
    </row>
    <row r="591" spans="9:13" ht="11.45" customHeight="1" x14ac:dyDescent="0.25">
      <c r="I591" s="16"/>
      <c r="J591" s="18"/>
      <c r="K591" s="18"/>
      <c r="L591" s="23"/>
      <c r="M591" s="16"/>
    </row>
    <row r="592" spans="9:13" ht="11.45" customHeight="1" x14ac:dyDescent="0.25">
      <c r="I592" s="16"/>
      <c r="J592" s="18"/>
      <c r="K592" s="18"/>
      <c r="L592" s="23"/>
      <c r="M592" s="16"/>
    </row>
    <row r="593" spans="9:13" ht="11.45" customHeight="1" x14ac:dyDescent="0.25">
      <c r="I593" s="16"/>
      <c r="J593" s="18"/>
      <c r="K593" s="18"/>
      <c r="L593" s="23"/>
      <c r="M593" s="16"/>
    </row>
    <row r="594" spans="9:13" ht="11.45" customHeight="1" x14ac:dyDescent="0.25">
      <c r="I594" s="16"/>
      <c r="J594" s="18"/>
      <c r="K594" s="18"/>
      <c r="L594" s="23"/>
      <c r="M594" s="16"/>
    </row>
    <row r="595" spans="9:13" ht="11.45" customHeight="1" x14ac:dyDescent="0.25">
      <c r="I595" s="16"/>
      <c r="J595" s="18"/>
      <c r="K595" s="18"/>
      <c r="L595" s="23"/>
      <c r="M595" s="16"/>
    </row>
    <row r="596" spans="9:13" ht="11.45" customHeight="1" x14ac:dyDescent="0.25">
      <c r="I596" s="16"/>
      <c r="J596" s="18"/>
      <c r="K596" s="18"/>
      <c r="L596" s="23"/>
      <c r="M596" s="16"/>
    </row>
    <row r="597" spans="9:13" ht="11.45" customHeight="1" x14ac:dyDescent="0.25">
      <c r="I597" s="16"/>
      <c r="J597" s="18"/>
      <c r="K597" s="18"/>
      <c r="L597" s="23"/>
      <c r="M597" s="16"/>
    </row>
    <row r="598" spans="9:13" ht="11.45" customHeight="1" x14ac:dyDescent="0.25">
      <c r="I598" s="16"/>
      <c r="J598" s="18"/>
      <c r="K598" s="18"/>
      <c r="L598" s="23"/>
      <c r="M598" s="16"/>
    </row>
    <row r="599" spans="9:13" ht="11.45" customHeight="1" x14ac:dyDescent="0.25">
      <c r="I599" s="16"/>
      <c r="J599" s="18"/>
      <c r="K599" s="18"/>
      <c r="L599" s="23"/>
      <c r="M599" s="16"/>
    </row>
    <row r="600" spans="9:13" ht="11.45" customHeight="1" x14ac:dyDescent="0.25">
      <c r="I600" s="16"/>
      <c r="J600" s="18"/>
      <c r="K600" s="18"/>
      <c r="L600" s="23"/>
      <c r="M600" s="16"/>
    </row>
    <row r="601" spans="9:13" ht="11.45" customHeight="1" x14ac:dyDescent="0.25">
      <c r="I601" s="16"/>
      <c r="J601" s="18"/>
      <c r="K601" s="18"/>
      <c r="L601" s="23"/>
      <c r="M601" s="16"/>
    </row>
    <row r="602" spans="9:13" ht="11.45" customHeight="1" x14ac:dyDescent="0.25">
      <c r="I602" s="16"/>
      <c r="J602" s="18"/>
      <c r="K602" s="18"/>
      <c r="L602" s="23"/>
      <c r="M602" s="16"/>
    </row>
    <row r="603" spans="9:13" ht="11.45" customHeight="1" x14ac:dyDescent="0.25">
      <c r="I603" s="16"/>
      <c r="J603" s="18"/>
      <c r="K603" s="18"/>
      <c r="L603" s="23"/>
      <c r="M603" s="16"/>
    </row>
    <row r="604" spans="9:13" ht="11.45" customHeight="1" x14ac:dyDescent="0.25">
      <c r="I604" s="16"/>
      <c r="J604" s="18"/>
      <c r="K604" s="18"/>
      <c r="L604" s="23"/>
      <c r="M604" s="16"/>
    </row>
    <row r="605" spans="9:13" ht="11.45" customHeight="1" x14ac:dyDescent="0.25">
      <c r="I605" s="16"/>
      <c r="J605" s="18"/>
      <c r="K605" s="18"/>
      <c r="L605" s="23"/>
      <c r="M605" s="16"/>
    </row>
    <row r="606" spans="9:13" ht="11.45" customHeight="1" x14ac:dyDescent="0.25">
      <c r="I606" s="16"/>
      <c r="J606" s="18"/>
      <c r="K606" s="18"/>
      <c r="L606" s="23"/>
      <c r="M606" s="16"/>
    </row>
    <row r="607" spans="9:13" ht="11.45" customHeight="1" x14ac:dyDescent="0.25">
      <c r="I607" s="16"/>
      <c r="J607" s="18"/>
      <c r="K607" s="18"/>
      <c r="L607" s="23"/>
      <c r="M607" s="16"/>
    </row>
    <row r="608" spans="9:13" ht="11.45" customHeight="1" x14ac:dyDescent="0.25">
      <c r="I608" s="16"/>
      <c r="J608" s="18"/>
      <c r="K608" s="18"/>
      <c r="L608" s="23"/>
      <c r="M608" s="16"/>
    </row>
    <row r="609" spans="9:13" ht="11.45" customHeight="1" x14ac:dyDescent="0.25">
      <c r="I609" s="16"/>
      <c r="J609" s="18"/>
      <c r="K609" s="18"/>
      <c r="L609" s="23"/>
      <c r="M609" s="16"/>
    </row>
    <row r="610" spans="9:13" ht="11.45" customHeight="1" x14ac:dyDescent="0.25">
      <c r="I610" s="16"/>
      <c r="J610" s="18"/>
      <c r="K610" s="18"/>
      <c r="L610" s="23"/>
      <c r="M610" s="16"/>
    </row>
    <row r="611" spans="9:13" ht="11.45" customHeight="1" x14ac:dyDescent="0.25">
      <c r="I611" s="16"/>
      <c r="J611" s="18"/>
      <c r="K611" s="18"/>
      <c r="L611" s="23"/>
      <c r="M611" s="16"/>
    </row>
    <row r="612" spans="9:13" ht="11.45" customHeight="1" x14ac:dyDescent="0.25">
      <c r="I612" s="16"/>
      <c r="J612" s="18"/>
      <c r="K612" s="18"/>
      <c r="L612" s="23"/>
      <c r="M612" s="16"/>
    </row>
    <row r="613" spans="9:13" ht="11.45" customHeight="1" x14ac:dyDescent="0.25">
      <c r="I613" s="16"/>
      <c r="J613" s="18"/>
      <c r="K613" s="18"/>
      <c r="L613" s="23"/>
      <c r="M613" s="16"/>
    </row>
    <row r="614" spans="9:13" ht="11.45" customHeight="1" x14ac:dyDescent="0.25">
      <c r="I614" s="16"/>
      <c r="J614" s="18"/>
      <c r="K614" s="18"/>
      <c r="L614" s="23"/>
      <c r="M614" s="16"/>
    </row>
    <row r="615" spans="9:13" ht="11.45" customHeight="1" x14ac:dyDescent="0.25">
      <c r="I615" s="16"/>
      <c r="J615" s="18"/>
      <c r="K615" s="18"/>
      <c r="L615" s="23"/>
      <c r="M615" s="16"/>
    </row>
    <row r="616" spans="9:13" ht="11.45" customHeight="1" x14ac:dyDescent="0.25">
      <c r="I616" s="16"/>
      <c r="J616" s="18"/>
      <c r="K616" s="18"/>
      <c r="L616" s="23"/>
      <c r="M616" s="16"/>
    </row>
    <row r="617" spans="9:13" ht="11.45" customHeight="1" x14ac:dyDescent="0.25">
      <c r="I617" s="16"/>
      <c r="J617" s="18"/>
      <c r="K617" s="18"/>
      <c r="L617" s="23"/>
      <c r="M617" s="16"/>
    </row>
    <row r="618" spans="9:13" ht="11.45" customHeight="1" x14ac:dyDescent="0.25">
      <c r="I618" s="16"/>
      <c r="J618" s="18"/>
      <c r="K618" s="18"/>
      <c r="L618" s="23"/>
      <c r="M618" s="16"/>
    </row>
    <row r="619" spans="9:13" ht="11.45" customHeight="1" x14ac:dyDescent="0.25">
      <c r="I619" s="16"/>
      <c r="J619" s="18"/>
      <c r="K619" s="18"/>
      <c r="L619" s="23"/>
      <c r="M619" s="16"/>
    </row>
    <row r="620" spans="9:13" ht="11.45" customHeight="1" x14ac:dyDescent="0.25">
      <c r="I620" s="16"/>
      <c r="J620" s="18"/>
      <c r="K620" s="18"/>
      <c r="L620" s="23"/>
      <c r="M620" s="16"/>
    </row>
  </sheetData>
  <mergeCells count="80">
    <mergeCell ref="B81:C81"/>
    <mergeCell ref="B76:C76"/>
    <mergeCell ref="B77:C77"/>
    <mergeCell ref="B78:C78"/>
    <mergeCell ref="B79:C79"/>
    <mergeCell ref="B80:C8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7:C57"/>
    <mergeCell ref="B58:C58"/>
    <mergeCell ref="B59:C59"/>
    <mergeCell ref="B60:C60"/>
    <mergeCell ref="B13:C13"/>
    <mergeCell ref="B54:C54"/>
    <mergeCell ref="B55:C55"/>
    <mergeCell ref="B56:C56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40:C40"/>
    <mergeCell ref="B41:C41"/>
    <mergeCell ref="B42:C42"/>
    <mergeCell ref="B43:C43"/>
    <mergeCell ref="B33:C33"/>
    <mergeCell ref="B36:C36"/>
    <mergeCell ref="B37:C37"/>
    <mergeCell ref="B38:C38"/>
    <mergeCell ref="B39:C39"/>
    <mergeCell ref="B34:C34"/>
    <mergeCell ref="B35:C35"/>
    <mergeCell ref="B28:C28"/>
    <mergeCell ref="B29:C29"/>
    <mergeCell ref="B30:C30"/>
    <mergeCell ref="B31:C31"/>
    <mergeCell ref="B32:C32"/>
    <mergeCell ref="B14:C14"/>
    <mergeCell ref="B25:C25"/>
    <mergeCell ref="B26:C26"/>
    <mergeCell ref="B27:C27"/>
    <mergeCell ref="B24:C24"/>
    <mergeCell ref="B19:C19"/>
    <mergeCell ref="B20:C20"/>
    <mergeCell ref="B21:C21"/>
    <mergeCell ref="B22:C22"/>
    <mergeCell ref="B18:C18"/>
    <mergeCell ref="B23:C23"/>
    <mergeCell ref="B15:C15"/>
    <mergeCell ref="B16:C16"/>
    <mergeCell ref="B17:C17"/>
    <mergeCell ref="B8:C8"/>
    <mergeCell ref="B9:C9"/>
    <mergeCell ref="B10:C10"/>
    <mergeCell ref="B11:C11"/>
    <mergeCell ref="B12:C12"/>
    <mergeCell ref="B2:D2"/>
    <mergeCell ref="B3:C3"/>
    <mergeCell ref="B5:C5"/>
    <mergeCell ref="B6:C6"/>
    <mergeCell ref="B7:C7"/>
    <mergeCell ref="B4:C4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Барбанова Людмила</cp:lastModifiedBy>
  <dcterms:modified xsi:type="dcterms:W3CDTF">2015-03-10T12:57:50Z</dcterms:modified>
</cp:coreProperties>
</file>